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0" windowWidth="10395" windowHeight="6240" activeTab="0"/>
  </bookViews>
  <sheets>
    <sheet name="01.12.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<sst xmlns="http://schemas.openxmlformats.org/spreadsheetml/2006/main" count="79" uniqueCount="53">
  <si>
    <t>С П Р А В К А</t>
  </si>
  <si>
    <t xml:space="preserve">    г.Клинцы </t>
  </si>
  <si>
    <t>Налог на доходы ф/л</t>
  </si>
  <si>
    <t>Единый налог на вменен. доход</t>
  </si>
  <si>
    <t xml:space="preserve">Единый сельск. налог </t>
  </si>
  <si>
    <t>Земельный налог</t>
  </si>
  <si>
    <t>Госпошлина</t>
  </si>
  <si>
    <t>Задолженность и перерасчеты по отмененным налогам и сборам</t>
  </si>
  <si>
    <t>Аренда помещений</t>
  </si>
  <si>
    <t>Аренда земли</t>
  </si>
  <si>
    <t>Доходы от перечисления прибыли МУП</t>
  </si>
  <si>
    <t>Плата за негативное воздействие на окр.ср.</t>
  </si>
  <si>
    <t>Доходы от продажи имущества</t>
  </si>
  <si>
    <t>Возврат остатков</t>
  </si>
  <si>
    <t>ИТОГО ДОХОДЫ:</t>
  </si>
  <si>
    <t>Налог на игорный бизнес( задолженность прошлых лет)</t>
  </si>
  <si>
    <t>Доходы от продажи земельных участков</t>
  </si>
  <si>
    <t>Доходы в виде прибыли  по акциям принадлежащим городским округам</t>
  </si>
  <si>
    <t>Налог на имущество физических лиц</t>
  </si>
  <si>
    <t>Штрафы, санкции , возмещение вреда</t>
  </si>
  <si>
    <t xml:space="preserve">Отклонение к годовому плану </t>
  </si>
  <si>
    <t xml:space="preserve">Доходы от продажи квартир </t>
  </si>
  <si>
    <t xml:space="preserve">ИФНС </t>
  </si>
  <si>
    <t>Налог, взимаемый в связи с применением упрощен. системы</t>
  </si>
  <si>
    <t>Прочие неналоговые доходы</t>
  </si>
  <si>
    <t>Акцизы</t>
  </si>
  <si>
    <t>Отклонение (+ -)</t>
  </si>
  <si>
    <t>Доходы от  компенсации затрат бюджетов городских округов</t>
  </si>
  <si>
    <t>Налог, взимаемый в  связи с применением патентной системы налогообложения</t>
  </si>
  <si>
    <t>Прочие доходы от использования имущества (за наем)</t>
  </si>
  <si>
    <t>невыясненные</t>
  </si>
  <si>
    <t>Прочие безвозмездные поступления (доля граждан)</t>
  </si>
  <si>
    <t>Доходы от продажи нематериальных активов</t>
  </si>
  <si>
    <t>Факт январь-май 2018г.</t>
  </si>
  <si>
    <t>Факт январь-июнь 2018г.</t>
  </si>
  <si>
    <t>Факт июнь 2018г.</t>
  </si>
  <si>
    <t>Факт январь-июль 2018г.</t>
  </si>
  <si>
    <t>Факт июль 2018г.</t>
  </si>
  <si>
    <t>Факт январь-август 2018г.</t>
  </si>
  <si>
    <t>Факт август 2018г.</t>
  </si>
  <si>
    <t>ИТОГО</t>
  </si>
  <si>
    <t>исп. Евтихова Н.Л.</t>
  </si>
  <si>
    <t>Невыясненные</t>
  </si>
  <si>
    <t xml:space="preserve">              о поступлении собственных доходов бюджета   за январь 2020  г.</t>
  </si>
  <si>
    <t>Факт январь 2020 г.</t>
  </si>
  <si>
    <t>Исполнено за 2019 г.</t>
  </si>
  <si>
    <t>План на 2020 год</t>
  </si>
  <si>
    <t>План январь 2020 года</t>
  </si>
  <si>
    <r>
      <t>%                 исполнения факта за январь 2020</t>
    </r>
    <r>
      <rPr>
        <b/>
        <sz val="8"/>
        <rFont val="Arial Black"/>
        <family val="2"/>
      </rPr>
      <t xml:space="preserve"> </t>
    </r>
    <r>
      <rPr>
        <b/>
        <sz val="8"/>
        <rFont val="Arial Cyr"/>
        <family val="2"/>
      </rPr>
      <t xml:space="preserve">г. к плану январь 2020 г.  </t>
    </r>
  </si>
  <si>
    <r>
      <t>% исполнения факта января 2020</t>
    </r>
    <r>
      <rPr>
        <b/>
        <sz val="8"/>
        <rFont val="Arial Black"/>
        <family val="2"/>
      </rPr>
      <t xml:space="preserve"> г</t>
    </r>
    <r>
      <rPr>
        <b/>
        <sz val="8"/>
        <rFont val="Arial Cyr"/>
        <family val="2"/>
      </rPr>
      <t>. к годовому плану</t>
    </r>
  </si>
  <si>
    <r>
      <t xml:space="preserve">Исполнено за январь  </t>
    </r>
    <r>
      <rPr>
        <sz val="8"/>
        <rFont val="Arial Black"/>
        <family val="2"/>
      </rPr>
      <t>2019 г.</t>
    </r>
  </si>
  <si>
    <r>
      <t>% исполнения факта январь 2020</t>
    </r>
    <r>
      <rPr>
        <b/>
        <sz val="8"/>
        <rFont val="Arial Black"/>
        <family val="2"/>
      </rPr>
      <t xml:space="preserve"> г</t>
    </r>
    <r>
      <rPr>
        <b/>
        <sz val="8"/>
        <rFont val="Arial Cyr"/>
        <family val="2"/>
      </rPr>
      <t>. к факту январь 2019 г.</t>
    </r>
  </si>
  <si>
    <t>План на февраль 2020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</si>
</sst>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</numFmts>
  <fonts count="5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name val="Bookman Old Style"/>
      <family val="1"/>
    </font>
    <font>
      <b/>
      <sz val="8"/>
      <name val="Arial Black"/>
      <family val="2"/>
    </font>
    <font>
      <sz val="8"/>
      <name val="Arial Black"/>
      <family val="2"/>
    </font>
    <font>
      <b/>
      <sz val="8"/>
      <name val="Times New Roman"/>
      <family val="1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8" fontId="2" fillId="0" borderId="10" xfId="0" applyNumberFormat="1" applyFont="1" applyBorder="1" applyAlignment="1">
      <alignment/>
    </xf>
    <xf numFmtId="168" fontId="2" fillId="0" borderId="12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2" fillId="34" borderId="10" xfId="0" applyNumberFormat="1" applyFont="1" applyFill="1" applyBorder="1" applyAlignment="1">
      <alignment/>
    </xf>
    <xf numFmtId="168" fontId="2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168" fontId="3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168" fontId="3" fillId="34" borderId="13" xfId="0" applyNumberFormat="1" applyFont="1" applyFill="1" applyBorder="1" applyAlignment="1">
      <alignment horizontal="left" vertical="center"/>
    </xf>
    <xf numFmtId="168" fontId="1" fillId="34" borderId="1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8" fontId="1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68" fontId="3" fillId="0" borderId="0" xfId="0" applyNumberFormat="1" applyFont="1" applyAlignment="1">
      <alignment horizontal="left"/>
    </xf>
    <xf numFmtId="0" fontId="0" fillId="0" borderId="12" xfId="0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4" fillId="34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4" fontId="8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/>
    </xf>
    <xf numFmtId="168" fontId="2" fillId="34" borderId="13" xfId="0" applyNumberFormat="1" applyFont="1" applyFill="1" applyBorder="1" applyAlignment="1">
      <alignment horizontal="center"/>
    </xf>
    <xf numFmtId="4" fontId="13" fillId="34" borderId="12" xfId="0" applyNumberFormat="1" applyFont="1" applyFill="1" applyBorder="1" applyAlignment="1">
      <alignment horizontal="center" wrapText="1"/>
    </xf>
    <xf numFmtId="168" fontId="8" fillId="34" borderId="12" xfId="0" applyNumberFormat="1" applyFont="1" applyFill="1" applyBorder="1" applyAlignment="1">
      <alignment horizontal="center"/>
    </xf>
    <xf numFmtId="4" fontId="13" fillId="34" borderId="12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 horizontal="left" wrapText="1"/>
    </xf>
    <xf numFmtId="4" fontId="13" fillId="34" borderId="15" xfId="0" applyNumberFormat="1" applyFont="1" applyFill="1" applyBorder="1" applyAlignment="1">
      <alignment horizontal="center"/>
    </xf>
    <xf numFmtId="168" fontId="15" fillId="34" borderId="16" xfId="0" applyNumberFormat="1" applyFont="1" applyFill="1" applyBorder="1" applyAlignment="1">
      <alignment horizontal="center"/>
    </xf>
    <xf numFmtId="168" fontId="8" fillId="34" borderId="17" xfId="0" applyNumberFormat="1" applyFont="1" applyFill="1" applyBorder="1" applyAlignment="1">
      <alignment horizontal="center"/>
    </xf>
    <xf numFmtId="4" fontId="8" fillId="34" borderId="17" xfId="0" applyNumberFormat="1" applyFont="1" applyFill="1" applyBorder="1" applyAlignment="1">
      <alignment horizontal="center"/>
    </xf>
    <xf numFmtId="10" fontId="8" fillId="34" borderId="17" xfId="0" applyNumberFormat="1" applyFont="1" applyFill="1" applyBorder="1" applyAlignment="1">
      <alignment horizontal="center"/>
    </xf>
    <xf numFmtId="164" fontId="8" fillId="34" borderId="0" xfId="0" applyNumberFormat="1" applyFont="1" applyFill="1" applyBorder="1" applyAlignment="1">
      <alignment horizontal="center" vertical="center"/>
    </xf>
    <xf numFmtId="168" fontId="8" fillId="34" borderId="0" xfId="0" applyNumberFormat="1" applyFont="1" applyFill="1" applyBorder="1" applyAlignment="1">
      <alignment horizontal="left" vertical="center"/>
    </xf>
    <xf numFmtId="168" fontId="8" fillId="34" borderId="0" xfId="0" applyNumberFormat="1" applyFont="1" applyFill="1" applyBorder="1" applyAlignment="1">
      <alignment horizontal="center" vertical="center"/>
    </xf>
    <xf numFmtId="4" fontId="8" fillId="34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Border="1" applyAlignment="1">
      <alignment horizontal="center" vertical="center"/>
    </xf>
    <xf numFmtId="168" fontId="13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164" fontId="2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13" fillId="34" borderId="0" xfId="0" applyFont="1" applyFill="1" applyBorder="1" applyAlignment="1">
      <alignment/>
    </xf>
    <xf numFmtId="0" fontId="2" fillId="0" borderId="0" xfId="0" applyFont="1" applyAlignment="1">
      <alignment/>
    </xf>
    <xf numFmtId="168" fontId="8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0" fontId="5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4" fontId="2" fillId="34" borderId="0" xfId="0" applyNumberFormat="1" applyFont="1" applyFill="1" applyAlignment="1">
      <alignment/>
    </xf>
    <xf numFmtId="0" fontId="52" fillId="0" borderId="0" xfId="0" applyFont="1" applyAlignment="1">
      <alignment/>
    </xf>
    <xf numFmtId="4" fontId="52" fillId="34" borderId="0" xfId="0" applyNumberFormat="1" applyFont="1" applyFill="1" applyAlignment="1">
      <alignment/>
    </xf>
    <xf numFmtId="168" fontId="2" fillId="34" borderId="0" xfId="0" applyNumberFormat="1" applyFont="1" applyFill="1" applyAlignment="1">
      <alignment/>
    </xf>
    <xf numFmtId="0" fontId="53" fillId="34" borderId="0" xfId="0" applyFont="1" applyFill="1" applyAlignment="1">
      <alignment/>
    </xf>
    <xf numFmtId="168" fontId="52" fillId="34" borderId="0" xfId="0" applyNumberFormat="1" applyFont="1" applyFill="1" applyAlignment="1">
      <alignment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4" fontId="8" fillId="34" borderId="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/>
    </xf>
    <xf numFmtId="4" fontId="14" fillId="34" borderId="18" xfId="0" applyNumberFormat="1" applyFont="1" applyFill="1" applyBorder="1" applyAlignment="1">
      <alignment horizontal="center" wrapText="1"/>
    </xf>
    <xf numFmtId="4" fontId="14" fillId="34" borderId="18" xfId="0" applyNumberFormat="1" applyFont="1" applyFill="1" applyBorder="1" applyAlignment="1">
      <alignment horizontal="center"/>
    </xf>
    <xf numFmtId="4" fontId="14" fillId="34" borderId="19" xfId="0" applyNumberFormat="1" applyFont="1" applyFill="1" applyBorder="1" applyAlignment="1">
      <alignment horizontal="center"/>
    </xf>
    <xf numFmtId="4" fontId="8" fillId="34" borderId="14" xfId="0" applyNumberFormat="1" applyFont="1" applyFill="1" applyBorder="1" applyAlignment="1">
      <alignment horizontal="center"/>
    </xf>
    <xf numFmtId="4" fontId="53" fillId="34" borderId="0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left" wrapText="1"/>
    </xf>
    <xf numFmtId="168" fontId="2" fillId="34" borderId="12" xfId="0" applyNumberFormat="1" applyFont="1" applyFill="1" applyBorder="1" applyAlignment="1">
      <alignment horizontal="center"/>
    </xf>
    <xf numFmtId="168" fontId="13" fillId="34" borderId="12" xfId="0" applyNumberFormat="1" applyFont="1" applyFill="1" applyBorder="1" applyAlignment="1">
      <alignment horizontal="center"/>
    </xf>
    <xf numFmtId="2" fontId="8" fillId="34" borderId="12" xfId="0" applyNumberFormat="1" applyFont="1" applyFill="1" applyBorder="1" applyAlignment="1">
      <alignment horizontal="left" wrapText="1"/>
    </xf>
    <xf numFmtId="2" fontId="8" fillId="0" borderId="12" xfId="0" applyNumberFormat="1" applyFont="1" applyBorder="1" applyAlignment="1">
      <alignment horizontal="left" wrapText="1"/>
    </xf>
    <xf numFmtId="168" fontId="2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168" fontId="8" fillId="34" borderId="21" xfId="0" applyNumberFormat="1" applyFont="1" applyFill="1" applyBorder="1" applyAlignment="1">
      <alignment horizontal="center"/>
    </xf>
    <xf numFmtId="4" fontId="2" fillId="34" borderId="22" xfId="0" applyNumberFormat="1" applyFont="1" applyFill="1" applyBorder="1" applyAlignment="1">
      <alignment horizontal="center"/>
    </xf>
    <xf numFmtId="0" fontId="8" fillId="34" borderId="15" xfId="0" applyFont="1" applyFill="1" applyBorder="1" applyAlignment="1">
      <alignment horizontal="left" wrapText="1"/>
    </xf>
    <xf numFmtId="168" fontId="2" fillId="34" borderId="15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168" fontId="13" fillId="34" borderId="15" xfId="0" applyNumberFormat="1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 wrapText="1"/>
    </xf>
    <xf numFmtId="168" fontId="8" fillId="34" borderId="23" xfId="0" applyNumberFormat="1" applyFont="1" applyFill="1" applyBorder="1" applyAlignment="1">
      <alignment horizontal="center"/>
    </xf>
    <xf numFmtId="0" fontId="8" fillId="34" borderId="13" xfId="0" applyFont="1" applyFill="1" applyBorder="1" applyAlignment="1">
      <alignment horizontal="left" wrapText="1"/>
    </xf>
    <xf numFmtId="4" fontId="13" fillId="34" borderId="13" xfId="0" applyNumberFormat="1" applyFont="1" applyFill="1" applyBorder="1" applyAlignment="1">
      <alignment horizontal="center" wrapText="1"/>
    </xf>
    <xf numFmtId="168" fontId="8" fillId="34" borderId="13" xfId="0" applyNumberFormat="1" applyFont="1" applyFill="1" applyBorder="1" applyAlignment="1">
      <alignment horizontal="center"/>
    </xf>
    <xf numFmtId="168" fontId="13" fillId="34" borderId="13" xfId="0" applyNumberFormat="1" applyFont="1" applyFill="1" applyBorder="1" applyAlignment="1">
      <alignment horizontal="center"/>
    </xf>
    <xf numFmtId="4" fontId="14" fillId="34" borderId="24" xfId="0" applyNumberFormat="1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4" fontId="8" fillId="34" borderId="27" xfId="0" applyNumberFormat="1" applyFont="1" applyFill="1" applyBorder="1" applyAlignment="1">
      <alignment horizontal="center" vertical="center" wrapText="1"/>
    </xf>
    <xf numFmtId="4" fontId="2" fillId="34" borderId="28" xfId="0" applyNumberFormat="1" applyFont="1" applyFill="1" applyBorder="1" applyAlignment="1">
      <alignment horizontal="center"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28" xfId="0" applyNumberFormat="1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4" fontId="12" fillId="34" borderId="29" xfId="0" applyNumberFormat="1" applyFont="1" applyFill="1" applyBorder="1" applyAlignment="1">
      <alignment horizontal="center" vertical="center" wrapText="1"/>
    </xf>
    <xf numFmtId="4" fontId="12" fillId="34" borderId="3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8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34" borderId="12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1" max="1" width="7.00390625" style="68" customWidth="1"/>
    <col min="2" max="2" width="24.375" style="78" customWidth="1"/>
    <col min="3" max="3" width="7.75390625" style="71" customWidth="1"/>
    <col min="4" max="4" width="8.875" style="68" customWidth="1"/>
    <col min="5" max="5" width="8.75390625" style="72" customWidth="1"/>
    <col min="6" max="6" width="8.375" style="39" customWidth="1"/>
    <col min="7" max="7" width="9.125" style="39" customWidth="1"/>
    <col min="8" max="8" width="6.125" style="39" customWidth="1"/>
    <col min="9" max="9" width="10.00390625" style="39" customWidth="1"/>
    <col min="10" max="10" width="4.875" style="39" customWidth="1"/>
    <col min="11" max="11" width="8.875" style="70" customWidth="1"/>
    <col min="12" max="12" width="8.125" style="8" hidden="1" customWidth="1"/>
    <col min="13" max="13" width="7.00390625" style="42" customWidth="1"/>
    <col min="14" max="14" width="8.375" style="85" customWidth="1"/>
    <col min="15" max="17" width="10.125" style="8" hidden="1" customWidth="1"/>
  </cols>
  <sheetData>
    <row r="1" spans="1:17" s="35" customFormat="1" ht="12.75">
      <c r="A1" s="38"/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79"/>
      <c r="O1" s="36"/>
      <c r="P1" s="37"/>
      <c r="Q1" s="36"/>
    </row>
    <row r="2" spans="1:14" s="35" customFormat="1" ht="12.75">
      <c r="A2" s="39"/>
      <c r="B2" s="121" t="s">
        <v>43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80"/>
    </row>
    <row r="3" spans="1:14" s="35" customFormat="1" ht="11.25" customHeight="1" thickBot="1">
      <c r="A3" s="39"/>
      <c r="B3" s="76"/>
      <c r="C3" s="120" t="s">
        <v>1</v>
      </c>
      <c r="D3" s="120"/>
      <c r="E3" s="120"/>
      <c r="F3" s="120"/>
      <c r="G3" s="120"/>
      <c r="H3" s="120"/>
      <c r="I3" s="120"/>
      <c r="J3" s="40"/>
      <c r="K3" s="41"/>
      <c r="L3" s="9"/>
      <c r="M3" s="42"/>
      <c r="N3" s="80"/>
    </row>
    <row r="4" spans="1:17" s="30" customFormat="1" ht="46.5" customHeight="1">
      <c r="A4" s="108" t="s">
        <v>44</v>
      </c>
      <c r="B4" s="110"/>
      <c r="C4" s="112" t="s">
        <v>45</v>
      </c>
      <c r="D4" s="112" t="s">
        <v>46</v>
      </c>
      <c r="E4" s="114" t="s">
        <v>47</v>
      </c>
      <c r="F4" s="112" t="s">
        <v>44</v>
      </c>
      <c r="G4" s="112" t="s">
        <v>26</v>
      </c>
      <c r="H4" s="112" t="s">
        <v>48</v>
      </c>
      <c r="I4" s="112" t="s">
        <v>20</v>
      </c>
      <c r="J4" s="112" t="s">
        <v>49</v>
      </c>
      <c r="K4" s="116" t="s">
        <v>50</v>
      </c>
      <c r="L4" s="112"/>
      <c r="M4" s="112" t="s">
        <v>51</v>
      </c>
      <c r="N4" s="124" t="s">
        <v>52</v>
      </c>
      <c r="O4" s="126" t="s">
        <v>22</v>
      </c>
      <c r="P4" s="28"/>
      <c r="Q4" s="29"/>
    </row>
    <row r="5" spans="1:17" s="30" customFormat="1" ht="140.25" customHeight="1" thickBot="1">
      <c r="A5" s="109"/>
      <c r="B5" s="111"/>
      <c r="C5" s="113"/>
      <c r="D5" s="113"/>
      <c r="E5" s="115"/>
      <c r="F5" s="111"/>
      <c r="G5" s="113"/>
      <c r="H5" s="113"/>
      <c r="I5" s="113"/>
      <c r="J5" s="113"/>
      <c r="K5" s="117"/>
      <c r="L5" s="118"/>
      <c r="M5" s="113"/>
      <c r="N5" s="125"/>
      <c r="O5" s="126"/>
      <c r="P5" s="28"/>
      <c r="Q5" s="29"/>
    </row>
    <row r="6" spans="1:17" s="15" customFormat="1" ht="16.5" customHeight="1">
      <c r="A6" s="102">
        <v>13379.6</v>
      </c>
      <c r="B6" s="103" t="s">
        <v>2</v>
      </c>
      <c r="C6" s="43">
        <v>285614</v>
      </c>
      <c r="D6" s="104">
        <v>302258.7</v>
      </c>
      <c r="E6" s="104">
        <v>13433.2</v>
      </c>
      <c r="F6" s="105">
        <v>13379.6</v>
      </c>
      <c r="G6" s="43">
        <f>F6-E6</f>
        <v>-53.600000000000364</v>
      </c>
      <c r="H6" s="43">
        <f>F6/E6*100</f>
        <v>99.6009885954203</v>
      </c>
      <c r="I6" s="43">
        <f>F6-D6</f>
        <v>-288879.10000000003</v>
      </c>
      <c r="J6" s="43">
        <f>F6/D6*100</f>
        <v>4.426539252633589</v>
      </c>
      <c r="K6" s="43">
        <v>12282.4</v>
      </c>
      <c r="L6" s="43">
        <f>F6-K6</f>
        <v>1097.2000000000007</v>
      </c>
      <c r="M6" s="106">
        <f aca="true" t="shared" si="0" ref="M6:M30">F6/K6*100</f>
        <v>108.93310753598647</v>
      </c>
      <c r="N6" s="107">
        <v>25282.2</v>
      </c>
      <c r="O6" s="31">
        <f>A6*M6/100</f>
        <v>14574.814055884846</v>
      </c>
      <c r="P6" s="13" t="e">
        <f>F6+Лист1!#REF!</f>
        <v>#REF!</v>
      </c>
      <c r="Q6" s="14"/>
    </row>
    <row r="7" spans="1:17" s="15" customFormat="1" ht="16.5" customHeight="1">
      <c r="A7" s="94">
        <v>870.7</v>
      </c>
      <c r="B7" s="87" t="s">
        <v>25</v>
      </c>
      <c r="C7" s="88">
        <v>10593.8</v>
      </c>
      <c r="D7" s="44">
        <v>12164.5</v>
      </c>
      <c r="E7" s="44">
        <v>1165.9</v>
      </c>
      <c r="F7" s="45">
        <v>870.7</v>
      </c>
      <c r="G7" s="88">
        <f aca="true" t="shared" si="1" ref="G7:G31">F7-E7</f>
        <v>-295.20000000000005</v>
      </c>
      <c r="H7" s="88">
        <f aca="true" t="shared" si="2" ref="H7:H30">F7/E7*100</f>
        <v>74.68050433141778</v>
      </c>
      <c r="I7" s="88">
        <f aca="true" t="shared" si="3" ref="I7:I31">F7-D7</f>
        <v>-11293.8</v>
      </c>
      <c r="J7" s="88">
        <f aca="true" t="shared" si="4" ref="J7:J30">F7/D7*100</f>
        <v>7.157713017386658</v>
      </c>
      <c r="K7" s="88">
        <v>992.8</v>
      </c>
      <c r="L7" s="88"/>
      <c r="M7" s="89">
        <f t="shared" si="0"/>
        <v>87.70145044319099</v>
      </c>
      <c r="N7" s="81">
        <v>941.6</v>
      </c>
      <c r="O7" s="31"/>
      <c r="P7" s="13" t="e">
        <f>F7+Лист1!#REF!</f>
        <v>#REF!</v>
      </c>
      <c r="Q7" s="14"/>
    </row>
    <row r="8" spans="1:17" s="15" customFormat="1" ht="33" customHeight="1">
      <c r="A8" s="94">
        <v>0</v>
      </c>
      <c r="B8" s="90" t="s">
        <v>23</v>
      </c>
      <c r="C8" s="88">
        <v>0</v>
      </c>
      <c r="D8" s="46">
        <v>0</v>
      </c>
      <c r="E8" s="46">
        <v>0</v>
      </c>
      <c r="F8" s="45">
        <v>0</v>
      </c>
      <c r="G8" s="88">
        <f t="shared" si="1"/>
        <v>0</v>
      </c>
      <c r="H8" s="88">
        <v>0</v>
      </c>
      <c r="I8" s="88">
        <f t="shared" si="3"/>
        <v>0</v>
      </c>
      <c r="J8" s="88">
        <v>0</v>
      </c>
      <c r="K8" s="88">
        <v>0</v>
      </c>
      <c r="L8" s="88">
        <f aca="true" t="shared" si="5" ref="L8:L32">F8-K8</f>
        <v>0</v>
      </c>
      <c r="M8" s="89">
        <v>0</v>
      </c>
      <c r="N8" s="82">
        <v>0</v>
      </c>
      <c r="O8" s="31">
        <f>A8*M8/100</f>
        <v>0</v>
      </c>
      <c r="P8" s="13" t="e">
        <f>F8+Лист1!#REF!</f>
        <v>#REF!</v>
      </c>
      <c r="Q8" s="14"/>
    </row>
    <row r="9" spans="1:17" ht="33.75" customHeight="1">
      <c r="A9" s="94">
        <v>101.7</v>
      </c>
      <c r="B9" s="91" t="s">
        <v>28</v>
      </c>
      <c r="C9" s="88">
        <v>1218.2</v>
      </c>
      <c r="D9" s="46">
        <v>1337.2</v>
      </c>
      <c r="E9" s="46">
        <v>95.1</v>
      </c>
      <c r="F9" s="45">
        <v>101.7</v>
      </c>
      <c r="G9" s="88">
        <f t="shared" si="1"/>
        <v>6.6000000000000085</v>
      </c>
      <c r="H9" s="88">
        <f t="shared" si="2"/>
        <v>106.94006309148266</v>
      </c>
      <c r="I9" s="88">
        <f t="shared" si="3"/>
        <v>-1235.5</v>
      </c>
      <c r="J9" s="88">
        <f t="shared" si="4"/>
        <v>7.605444211785821</v>
      </c>
      <c r="K9" s="88">
        <v>77.8</v>
      </c>
      <c r="L9" s="92"/>
      <c r="M9" s="89">
        <f t="shared" si="0"/>
        <v>130.719794344473</v>
      </c>
      <c r="N9" s="82">
        <v>12.4</v>
      </c>
      <c r="O9" s="32">
        <v>0</v>
      </c>
      <c r="P9" s="10" t="e">
        <f>F9+Лист1!#REF!</f>
        <v>#REF!</v>
      </c>
      <c r="Q9" s="11"/>
    </row>
    <row r="10" spans="1:17" ht="24" customHeight="1">
      <c r="A10" s="94">
        <v>7853.5</v>
      </c>
      <c r="B10" s="93" t="s">
        <v>3</v>
      </c>
      <c r="C10" s="88">
        <v>37969.3</v>
      </c>
      <c r="D10" s="46">
        <v>32453.3</v>
      </c>
      <c r="E10" s="46">
        <v>7212.4</v>
      </c>
      <c r="F10" s="45">
        <v>7853.5</v>
      </c>
      <c r="G10" s="88">
        <f t="shared" si="1"/>
        <v>641.1000000000004</v>
      </c>
      <c r="H10" s="88">
        <f t="shared" si="2"/>
        <v>108.88885807775499</v>
      </c>
      <c r="I10" s="88">
        <f t="shared" si="3"/>
        <v>-24599.8</v>
      </c>
      <c r="J10" s="88">
        <f t="shared" si="4"/>
        <v>24.199388043742857</v>
      </c>
      <c r="K10" s="88">
        <v>8227.4</v>
      </c>
      <c r="L10" s="92">
        <f t="shared" si="5"/>
        <v>-373.89999999999964</v>
      </c>
      <c r="M10" s="89">
        <f t="shared" si="0"/>
        <v>95.45542941877143</v>
      </c>
      <c r="N10" s="82">
        <v>535.8</v>
      </c>
      <c r="O10" s="33">
        <f>A10*M10/100</f>
        <v>7496.592149403214</v>
      </c>
      <c r="P10" s="10" t="e">
        <f>F10+Лист1!#REF!</f>
        <v>#REF!</v>
      </c>
      <c r="Q10" s="11"/>
    </row>
    <row r="11" spans="1:17" ht="16.5" customHeight="1">
      <c r="A11" s="94">
        <v>5.3</v>
      </c>
      <c r="B11" s="93" t="s">
        <v>4</v>
      </c>
      <c r="C11" s="88">
        <v>263.6</v>
      </c>
      <c r="D11" s="46">
        <v>255</v>
      </c>
      <c r="E11" s="46">
        <v>51.7</v>
      </c>
      <c r="F11" s="45">
        <v>5.3</v>
      </c>
      <c r="G11" s="88">
        <f t="shared" si="1"/>
        <v>-46.400000000000006</v>
      </c>
      <c r="H11" s="88">
        <f t="shared" si="2"/>
        <v>10.251450676982591</v>
      </c>
      <c r="I11" s="88">
        <f t="shared" si="3"/>
        <v>-249.7</v>
      </c>
      <c r="J11" s="88">
        <f t="shared" si="4"/>
        <v>2.0784313725490193</v>
      </c>
      <c r="K11" s="88">
        <v>51.3</v>
      </c>
      <c r="L11" s="92">
        <f t="shared" si="5"/>
        <v>-46</v>
      </c>
      <c r="M11" s="89">
        <f t="shared" si="0"/>
        <v>10.331384015594542</v>
      </c>
      <c r="N11" s="82">
        <v>0</v>
      </c>
      <c r="O11" s="33">
        <v>2.5</v>
      </c>
      <c r="P11" s="10" t="e">
        <f>F11+Лист1!#REF!</f>
        <v>#REF!</v>
      </c>
      <c r="Q11" s="11"/>
    </row>
    <row r="12" spans="1:17" ht="23.25" customHeight="1">
      <c r="A12" s="94">
        <v>348.7</v>
      </c>
      <c r="B12" s="93" t="s">
        <v>18</v>
      </c>
      <c r="C12" s="88">
        <v>32282.5</v>
      </c>
      <c r="D12" s="46">
        <v>25057.3</v>
      </c>
      <c r="E12" s="46">
        <v>638.5</v>
      </c>
      <c r="F12" s="45">
        <v>348.7</v>
      </c>
      <c r="G12" s="88">
        <f t="shared" si="1"/>
        <v>-289.8</v>
      </c>
      <c r="H12" s="88">
        <f t="shared" si="2"/>
        <v>54.6123727486296</v>
      </c>
      <c r="I12" s="88">
        <f t="shared" si="3"/>
        <v>-24708.6</v>
      </c>
      <c r="J12" s="88">
        <f t="shared" si="4"/>
        <v>1.3916104288969682</v>
      </c>
      <c r="K12" s="88">
        <v>759.2</v>
      </c>
      <c r="L12" s="92">
        <f t="shared" si="5"/>
        <v>-410.50000000000006</v>
      </c>
      <c r="M12" s="89">
        <f t="shared" si="0"/>
        <v>45.92992623814541</v>
      </c>
      <c r="N12" s="82">
        <v>715.8</v>
      </c>
      <c r="O12" s="33">
        <v>0</v>
      </c>
      <c r="P12" s="10" t="e">
        <f>F12+Лист1!#REF!</f>
        <v>#REF!</v>
      </c>
      <c r="Q12" s="11"/>
    </row>
    <row r="13" spans="1:17" ht="34.5" customHeight="1">
      <c r="A13" s="94">
        <v>0</v>
      </c>
      <c r="B13" s="87" t="s">
        <v>15</v>
      </c>
      <c r="C13" s="88">
        <v>0</v>
      </c>
      <c r="D13" s="46">
        <v>0</v>
      </c>
      <c r="E13" s="46">
        <v>0</v>
      </c>
      <c r="F13" s="45">
        <v>0</v>
      </c>
      <c r="G13" s="88">
        <f t="shared" si="1"/>
        <v>0</v>
      </c>
      <c r="H13" s="88">
        <v>0</v>
      </c>
      <c r="I13" s="88">
        <f t="shared" si="3"/>
        <v>0</v>
      </c>
      <c r="J13" s="88">
        <v>0</v>
      </c>
      <c r="K13" s="88">
        <v>0</v>
      </c>
      <c r="L13" s="92">
        <f t="shared" si="5"/>
        <v>0</v>
      </c>
      <c r="M13" s="89">
        <v>0</v>
      </c>
      <c r="N13" s="82">
        <v>0</v>
      </c>
      <c r="O13" s="33">
        <v>1</v>
      </c>
      <c r="P13" s="10" t="e">
        <f>F13+Лист1!#REF!</f>
        <v>#REF!</v>
      </c>
      <c r="Q13" s="11"/>
    </row>
    <row r="14" spans="1:17" ht="16.5" customHeight="1">
      <c r="A14" s="94">
        <v>9041.7</v>
      </c>
      <c r="B14" s="93" t="s">
        <v>5</v>
      </c>
      <c r="C14" s="88">
        <v>49582.8</v>
      </c>
      <c r="D14" s="46">
        <v>49720.5</v>
      </c>
      <c r="E14" s="46">
        <v>10021.5</v>
      </c>
      <c r="F14" s="45">
        <v>9041.7</v>
      </c>
      <c r="G14" s="88">
        <f t="shared" si="1"/>
        <v>-979.7999999999993</v>
      </c>
      <c r="H14" s="88">
        <f t="shared" si="2"/>
        <v>90.2230205059123</v>
      </c>
      <c r="I14" s="88">
        <f t="shared" si="3"/>
        <v>-40678.8</v>
      </c>
      <c r="J14" s="88">
        <f t="shared" si="4"/>
        <v>18.1850544544001</v>
      </c>
      <c r="K14" s="88">
        <v>9918.2</v>
      </c>
      <c r="L14" s="88">
        <f t="shared" si="5"/>
        <v>-876.5</v>
      </c>
      <c r="M14" s="89">
        <f t="shared" si="0"/>
        <v>91.1627109757819</v>
      </c>
      <c r="N14" s="82">
        <v>3307.5</v>
      </c>
      <c r="O14" s="33">
        <f>A14*M14/100</f>
        <v>8242.658838297273</v>
      </c>
      <c r="P14" s="10" t="e">
        <f>F14+Лист1!#REF!</f>
        <v>#REF!</v>
      </c>
      <c r="Q14" s="11"/>
    </row>
    <row r="15" spans="1:17" ht="16.5" customHeight="1">
      <c r="A15" s="94">
        <v>596.3</v>
      </c>
      <c r="B15" s="93" t="s">
        <v>6</v>
      </c>
      <c r="C15" s="88">
        <v>7134.9</v>
      </c>
      <c r="D15" s="46">
        <v>6562</v>
      </c>
      <c r="E15" s="46">
        <v>369.4</v>
      </c>
      <c r="F15" s="45">
        <v>596.3</v>
      </c>
      <c r="G15" s="88">
        <f t="shared" si="1"/>
        <v>226.89999999999998</v>
      </c>
      <c r="H15" s="88">
        <f t="shared" si="2"/>
        <v>161.4239306984299</v>
      </c>
      <c r="I15" s="88">
        <f t="shared" si="3"/>
        <v>-5965.7</v>
      </c>
      <c r="J15" s="88">
        <f t="shared" si="4"/>
        <v>9.087168546174947</v>
      </c>
      <c r="K15" s="88">
        <v>388</v>
      </c>
      <c r="L15" s="92">
        <f t="shared" si="5"/>
        <v>208.29999999999995</v>
      </c>
      <c r="M15" s="89">
        <f t="shared" si="0"/>
        <v>153.68556701030926</v>
      </c>
      <c r="N15" s="82">
        <v>539.4</v>
      </c>
      <c r="O15" s="33">
        <f>A15*M15/100</f>
        <v>916.427036082474</v>
      </c>
      <c r="P15" s="10" t="e">
        <f>F15+Лист1!#REF!</f>
        <v>#REF!</v>
      </c>
      <c r="Q15" s="11"/>
    </row>
    <row r="16" spans="1:17" ht="34.5" customHeight="1">
      <c r="A16" s="94">
        <v>0</v>
      </c>
      <c r="B16" s="93" t="s">
        <v>7</v>
      </c>
      <c r="C16" s="88">
        <v>0</v>
      </c>
      <c r="D16" s="46">
        <v>0</v>
      </c>
      <c r="E16" s="46">
        <v>0</v>
      </c>
      <c r="F16" s="45">
        <v>0</v>
      </c>
      <c r="G16" s="88">
        <f t="shared" si="1"/>
        <v>0</v>
      </c>
      <c r="H16" s="88">
        <v>0</v>
      </c>
      <c r="I16" s="88">
        <f t="shared" si="3"/>
        <v>0</v>
      </c>
      <c r="J16" s="88">
        <v>0</v>
      </c>
      <c r="K16" s="88">
        <v>0</v>
      </c>
      <c r="L16" s="92">
        <f t="shared" si="5"/>
        <v>0</v>
      </c>
      <c r="M16" s="89">
        <v>0</v>
      </c>
      <c r="N16" s="82">
        <v>0</v>
      </c>
      <c r="O16" s="33"/>
      <c r="P16" s="10" t="e">
        <f>F16+Лист1!#REF!</f>
        <v>#REF!</v>
      </c>
      <c r="Q16" s="11"/>
    </row>
    <row r="17" spans="1:17" ht="16.5" customHeight="1">
      <c r="A17" s="94">
        <v>328.8</v>
      </c>
      <c r="B17" s="93" t="s">
        <v>8</v>
      </c>
      <c r="C17" s="88">
        <v>5116.7</v>
      </c>
      <c r="D17" s="46">
        <v>5144.9</v>
      </c>
      <c r="E17" s="46">
        <v>366.4</v>
      </c>
      <c r="F17" s="45">
        <v>328.8</v>
      </c>
      <c r="G17" s="88">
        <f t="shared" si="1"/>
        <v>-37.599999999999966</v>
      </c>
      <c r="H17" s="88">
        <f t="shared" si="2"/>
        <v>89.73799126637554</v>
      </c>
      <c r="I17" s="88">
        <f t="shared" si="3"/>
        <v>-4816.099999999999</v>
      </c>
      <c r="J17" s="88">
        <f t="shared" si="4"/>
        <v>6.3907947676339685</v>
      </c>
      <c r="K17" s="88">
        <v>300.8</v>
      </c>
      <c r="L17" s="92">
        <f t="shared" si="5"/>
        <v>28</v>
      </c>
      <c r="M17" s="89">
        <f t="shared" si="0"/>
        <v>109.30851063829788</v>
      </c>
      <c r="N17" s="82">
        <v>428.7</v>
      </c>
      <c r="O17" s="33">
        <v>225</v>
      </c>
      <c r="P17" s="10" t="e">
        <f>F17+Лист1!#REF!</f>
        <v>#REF!</v>
      </c>
      <c r="Q17" s="11"/>
    </row>
    <row r="18" spans="1:17" ht="16.5" customHeight="1">
      <c r="A18" s="94">
        <v>1337.4</v>
      </c>
      <c r="B18" s="93" t="s">
        <v>9</v>
      </c>
      <c r="C18" s="88">
        <v>11512.1</v>
      </c>
      <c r="D18" s="46">
        <v>12769.5</v>
      </c>
      <c r="E18" s="46">
        <v>500</v>
      </c>
      <c r="F18" s="45">
        <v>1337.4</v>
      </c>
      <c r="G18" s="88">
        <f t="shared" si="1"/>
        <v>837.4000000000001</v>
      </c>
      <c r="H18" s="88">
        <f t="shared" si="2"/>
        <v>267.48</v>
      </c>
      <c r="I18" s="88">
        <f t="shared" si="3"/>
        <v>-11432.1</v>
      </c>
      <c r="J18" s="88">
        <f t="shared" si="4"/>
        <v>10.47339363326677</v>
      </c>
      <c r="K18" s="88">
        <v>872</v>
      </c>
      <c r="L18" s="92">
        <f t="shared" si="5"/>
        <v>465.4000000000001</v>
      </c>
      <c r="M18" s="89">
        <f t="shared" si="0"/>
        <v>153.37155963302754</v>
      </c>
      <c r="N18" s="82">
        <v>500</v>
      </c>
      <c r="O18" s="33">
        <v>1500</v>
      </c>
      <c r="P18" s="10" t="e">
        <f>F18+Лист1!#REF!</f>
        <v>#REF!</v>
      </c>
      <c r="Q18" s="11"/>
    </row>
    <row r="19" spans="1:17" ht="26.25" customHeight="1">
      <c r="A19" s="94">
        <v>0</v>
      </c>
      <c r="B19" s="93" t="s">
        <v>10</v>
      </c>
      <c r="C19" s="46">
        <v>0</v>
      </c>
      <c r="D19" s="46">
        <v>0</v>
      </c>
      <c r="E19" s="46">
        <v>0</v>
      </c>
      <c r="F19" s="45">
        <v>0</v>
      </c>
      <c r="G19" s="88">
        <f t="shared" si="1"/>
        <v>0</v>
      </c>
      <c r="H19" s="88">
        <v>0</v>
      </c>
      <c r="I19" s="88">
        <f t="shared" si="3"/>
        <v>0</v>
      </c>
      <c r="J19" s="88">
        <v>0</v>
      </c>
      <c r="K19" s="88">
        <v>0</v>
      </c>
      <c r="L19" s="92">
        <f t="shared" si="5"/>
        <v>0</v>
      </c>
      <c r="M19" s="89"/>
      <c r="N19" s="82">
        <v>0</v>
      </c>
      <c r="O19" s="33"/>
      <c r="P19" s="10" t="e">
        <f>F19+Лист1!#REF!</f>
        <v>#REF!</v>
      </c>
      <c r="Q19" s="11"/>
    </row>
    <row r="20" spans="1:17" ht="24" customHeight="1">
      <c r="A20" s="94">
        <v>33.7</v>
      </c>
      <c r="B20" s="93" t="s">
        <v>11</v>
      </c>
      <c r="C20" s="88">
        <v>1136</v>
      </c>
      <c r="D20" s="46">
        <v>1417.4</v>
      </c>
      <c r="E20" s="46">
        <v>31.1</v>
      </c>
      <c r="F20" s="45">
        <v>33.7</v>
      </c>
      <c r="G20" s="88">
        <f t="shared" si="1"/>
        <v>2.6000000000000014</v>
      </c>
      <c r="H20" s="88">
        <f t="shared" si="2"/>
        <v>108.36012861736334</v>
      </c>
      <c r="I20" s="88">
        <f t="shared" si="3"/>
        <v>-1383.7</v>
      </c>
      <c r="J20" s="88">
        <f t="shared" si="4"/>
        <v>2.377592775504445</v>
      </c>
      <c r="K20" s="88">
        <v>24.9</v>
      </c>
      <c r="L20" s="92">
        <f t="shared" si="5"/>
        <v>8.800000000000004</v>
      </c>
      <c r="M20" s="89">
        <f t="shared" si="0"/>
        <v>135.3413654618474</v>
      </c>
      <c r="N20" s="82">
        <v>292.8</v>
      </c>
      <c r="O20" s="33">
        <v>121</v>
      </c>
      <c r="P20" s="10" t="e">
        <f>F20+Лист1!#REF!</f>
        <v>#REF!</v>
      </c>
      <c r="Q20" s="11"/>
    </row>
    <row r="21" spans="1:17" ht="16.5" customHeight="1">
      <c r="A21" s="94">
        <v>0</v>
      </c>
      <c r="B21" s="47" t="s">
        <v>21</v>
      </c>
      <c r="C21" s="88">
        <v>0</v>
      </c>
      <c r="D21" s="46">
        <v>0</v>
      </c>
      <c r="E21" s="46">
        <v>0</v>
      </c>
      <c r="F21" s="45">
        <v>0</v>
      </c>
      <c r="G21" s="88">
        <f t="shared" si="1"/>
        <v>0</v>
      </c>
      <c r="H21" s="88">
        <v>0</v>
      </c>
      <c r="I21" s="88">
        <f t="shared" si="3"/>
        <v>0</v>
      </c>
      <c r="J21" s="88">
        <v>0</v>
      </c>
      <c r="K21" s="88">
        <v>0</v>
      </c>
      <c r="L21" s="92">
        <f t="shared" si="5"/>
        <v>0</v>
      </c>
      <c r="M21" s="89">
        <v>0</v>
      </c>
      <c r="N21" s="82">
        <v>0</v>
      </c>
      <c r="O21" s="33"/>
      <c r="P21" s="10" t="e">
        <f>F21+Лист1!#REF!</f>
        <v>#REF!</v>
      </c>
      <c r="Q21" s="11"/>
    </row>
    <row r="22" spans="1:17" ht="24" customHeight="1">
      <c r="A22" s="94">
        <v>0</v>
      </c>
      <c r="B22" s="47" t="s">
        <v>32</v>
      </c>
      <c r="C22" s="88">
        <v>0</v>
      </c>
      <c r="D22" s="46">
        <v>0</v>
      </c>
      <c r="E22" s="46">
        <v>0</v>
      </c>
      <c r="F22" s="45">
        <v>0</v>
      </c>
      <c r="G22" s="88">
        <f t="shared" si="1"/>
        <v>0</v>
      </c>
      <c r="H22" s="88">
        <v>0</v>
      </c>
      <c r="I22" s="88">
        <f t="shared" si="3"/>
        <v>0</v>
      </c>
      <c r="J22" s="88">
        <v>0</v>
      </c>
      <c r="K22" s="88">
        <v>0</v>
      </c>
      <c r="L22" s="92">
        <f>F22-K23</f>
        <v>-2279.9</v>
      </c>
      <c r="M22" s="89">
        <v>0</v>
      </c>
      <c r="N22" s="82">
        <v>0</v>
      </c>
      <c r="O22" s="33"/>
      <c r="P22" s="10" t="e">
        <f>F22+Лист1!#REF!</f>
        <v>#REF!</v>
      </c>
      <c r="Q22" s="11"/>
    </row>
    <row r="23" spans="1:17" ht="24.75" customHeight="1">
      <c r="A23" s="94">
        <v>1.5</v>
      </c>
      <c r="B23" s="93" t="s">
        <v>12</v>
      </c>
      <c r="C23" s="88">
        <v>10258.2</v>
      </c>
      <c r="D23" s="46">
        <v>1200</v>
      </c>
      <c r="E23" s="46">
        <v>0</v>
      </c>
      <c r="F23" s="45">
        <v>1.5</v>
      </c>
      <c r="G23" s="88">
        <f t="shared" si="1"/>
        <v>1.5</v>
      </c>
      <c r="H23" s="88"/>
      <c r="I23" s="88">
        <f t="shared" si="3"/>
        <v>-1198.5</v>
      </c>
      <c r="J23" s="88">
        <f t="shared" si="4"/>
        <v>0.125</v>
      </c>
      <c r="K23" s="88">
        <v>2279.9</v>
      </c>
      <c r="L23" s="92">
        <f>F23-K25</f>
        <v>-347.7</v>
      </c>
      <c r="M23" s="89">
        <f t="shared" si="0"/>
        <v>0.065792359314005</v>
      </c>
      <c r="N23" s="82">
        <v>1200</v>
      </c>
      <c r="O23" s="33">
        <v>724.8</v>
      </c>
      <c r="P23" s="10" t="e">
        <f>F23+Лист1!#REF!</f>
        <v>#REF!</v>
      </c>
      <c r="Q23" s="11"/>
    </row>
    <row r="24" spans="1:17" ht="32.25" customHeight="1">
      <c r="A24" s="94">
        <v>98.5</v>
      </c>
      <c r="B24" s="93" t="s">
        <v>29</v>
      </c>
      <c r="C24" s="88">
        <v>2513.1</v>
      </c>
      <c r="D24" s="46">
        <v>2899.6</v>
      </c>
      <c r="E24" s="46">
        <v>241.6</v>
      </c>
      <c r="F24" s="45">
        <v>98.5</v>
      </c>
      <c r="G24" s="88">
        <f t="shared" si="1"/>
        <v>-143.1</v>
      </c>
      <c r="H24" s="88">
        <f t="shared" si="2"/>
        <v>40.769867549668874</v>
      </c>
      <c r="I24" s="88">
        <f t="shared" si="3"/>
        <v>-2801.1</v>
      </c>
      <c r="J24" s="88">
        <f t="shared" si="4"/>
        <v>3.3970202786591255</v>
      </c>
      <c r="K24" s="88">
        <v>227.7</v>
      </c>
      <c r="L24" s="92">
        <f>F24-K26</f>
        <v>98.5</v>
      </c>
      <c r="M24" s="89">
        <f t="shared" si="0"/>
        <v>43.25867369345631</v>
      </c>
      <c r="N24" s="82">
        <v>241.6</v>
      </c>
      <c r="O24" s="33"/>
      <c r="P24" s="10" t="e">
        <f>F24+Лист1!#REF!</f>
        <v>#REF!</v>
      </c>
      <c r="Q24" s="11"/>
    </row>
    <row r="25" spans="1:17" ht="24.75" customHeight="1">
      <c r="A25" s="94">
        <v>8.9</v>
      </c>
      <c r="B25" s="93" t="s">
        <v>16</v>
      </c>
      <c r="C25" s="88">
        <v>2133.2</v>
      </c>
      <c r="D25" s="46">
        <v>2303.8</v>
      </c>
      <c r="E25" s="46">
        <v>50</v>
      </c>
      <c r="F25" s="45">
        <v>8.9</v>
      </c>
      <c r="G25" s="88">
        <f t="shared" si="1"/>
        <v>-41.1</v>
      </c>
      <c r="H25" s="88">
        <f t="shared" si="2"/>
        <v>17.8</v>
      </c>
      <c r="I25" s="88">
        <f t="shared" si="3"/>
        <v>-2294.9</v>
      </c>
      <c r="J25" s="88">
        <f t="shared" si="4"/>
        <v>0.38631825679312437</v>
      </c>
      <c r="K25" s="88">
        <v>349.2</v>
      </c>
      <c r="L25" s="92">
        <f>F25-K27</f>
        <v>8.9</v>
      </c>
      <c r="M25" s="89">
        <f t="shared" si="0"/>
        <v>2.548682703321879</v>
      </c>
      <c r="N25" s="82">
        <v>150</v>
      </c>
      <c r="O25" s="33">
        <v>100</v>
      </c>
      <c r="P25" s="10" t="e">
        <f>F25+Лист1!#REF!</f>
        <v>#REF!</v>
      </c>
      <c r="Q25" s="11"/>
    </row>
    <row r="26" spans="1:17" ht="36" customHeight="1">
      <c r="A26" s="94">
        <v>0</v>
      </c>
      <c r="B26" s="93" t="s">
        <v>17</v>
      </c>
      <c r="C26" s="88">
        <v>2.6</v>
      </c>
      <c r="D26" s="46">
        <v>2.6</v>
      </c>
      <c r="E26" s="46">
        <v>0</v>
      </c>
      <c r="F26" s="45">
        <v>0</v>
      </c>
      <c r="G26" s="88">
        <f t="shared" si="1"/>
        <v>0</v>
      </c>
      <c r="H26" s="88">
        <v>0</v>
      </c>
      <c r="I26" s="88">
        <f t="shared" si="3"/>
        <v>-2.6</v>
      </c>
      <c r="J26" s="88">
        <f t="shared" si="4"/>
        <v>0</v>
      </c>
      <c r="K26" s="88">
        <v>0</v>
      </c>
      <c r="L26" s="92">
        <f t="shared" si="5"/>
        <v>0</v>
      </c>
      <c r="M26" s="89">
        <v>0</v>
      </c>
      <c r="N26" s="82">
        <v>0</v>
      </c>
      <c r="O26" s="33"/>
      <c r="P26" s="10" t="e">
        <f>F26+Лист1!#REF!</f>
        <v>#REF!</v>
      </c>
      <c r="Q26" s="11"/>
    </row>
    <row r="27" spans="1:17" ht="33.75" customHeight="1">
      <c r="A27" s="94">
        <v>0</v>
      </c>
      <c r="B27" s="93" t="s">
        <v>27</v>
      </c>
      <c r="C27" s="88">
        <v>2786.9</v>
      </c>
      <c r="D27" s="46">
        <v>2689.3</v>
      </c>
      <c r="E27" s="46">
        <v>0</v>
      </c>
      <c r="F27" s="45">
        <v>0</v>
      </c>
      <c r="G27" s="88">
        <f t="shared" si="1"/>
        <v>0</v>
      </c>
      <c r="H27" s="88"/>
      <c r="I27" s="88">
        <f t="shared" si="3"/>
        <v>-2689.3</v>
      </c>
      <c r="J27" s="88">
        <f t="shared" si="4"/>
        <v>0</v>
      </c>
      <c r="K27" s="88">
        <v>0</v>
      </c>
      <c r="L27" s="92">
        <f t="shared" si="5"/>
        <v>0</v>
      </c>
      <c r="M27" s="89"/>
      <c r="N27" s="82">
        <v>0</v>
      </c>
      <c r="O27" s="33"/>
      <c r="P27" s="10" t="e">
        <f>F27+Лист1!#REF!</f>
        <v>#REF!</v>
      </c>
      <c r="Q27" s="11"/>
    </row>
    <row r="28" spans="1:17" ht="26.25" customHeight="1">
      <c r="A28" s="94">
        <v>38.8</v>
      </c>
      <c r="B28" s="87" t="s">
        <v>19</v>
      </c>
      <c r="C28" s="88">
        <v>5197.8</v>
      </c>
      <c r="D28" s="46">
        <v>5235.9</v>
      </c>
      <c r="E28" s="46">
        <v>418.8</v>
      </c>
      <c r="F28" s="45">
        <v>38.8</v>
      </c>
      <c r="G28" s="88">
        <f t="shared" si="1"/>
        <v>-380</v>
      </c>
      <c r="H28" s="88">
        <f t="shared" si="2"/>
        <v>9.264565425023877</v>
      </c>
      <c r="I28" s="88">
        <f t="shared" si="3"/>
        <v>-5197.099999999999</v>
      </c>
      <c r="J28" s="88">
        <f t="shared" si="4"/>
        <v>0.7410378349471916</v>
      </c>
      <c r="K28" s="88">
        <v>406.4</v>
      </c>
      <c r="L28" s="92">
        <f t="shared" si="5"/>
        <v>-367.59999999999997</v>
      </c>
      <c r="M28" s="89">
        <f t="shared" si="0"/>
        <v>9.547244094488189</v>
      </c>
      <c r="N28" s="82">
        <v>438</v>
      </c>
      <c r="O28" s="33">
        <v>300.2</v>
      </c>
      <c r="P28" s="10" t="e">
        <f>F28+Лист1!#REF!</f>
        <v>#REF!</v>
      </c>
      <c r="Q28" s="11"/>
    </row>
    <row r="29" spans="1:17" ht="16.5" customHeight="1">
      <c r="A29" s="94">
        <v>0</v>
      </c>
      <c r="B29" s="87" t="s">
        <v>13</v>
      </c>
      <c r="C29" s="88">
        <v>0</v>
      </c>
      <c r="D29" s="46"/>
      <c r="E29" s="46">
        <v>0</v>
      </c>
      <c r="F29" s="45">
        <v>0</v>
      </c>
      <c r="G29" s="88">
        <f t="shared" si="1"/>
        <v>0</v>
      </c>
      <c r="H29" s="88">
        <v>0</v>
      </c>
      <c r="I29" s="88">
        <f t="shared" si="3"/>
        <v>0</v>
      </c>
      <c r="J29" s="88">
        <v>0</v>
      </c>
      <c r="K29" s="88">
        <v>0</v>
      </c>
      <c r="L29" s="92">
        <f t="shared" si="5"/>
        <v>0</v>
      </c>
      <c r="M29" s="89">
        <v>0</v>
      </c>
      <c r="N29" s="82">
        <v>0</v>
      </c>
      <c r="O29" s="33"/>
      <c r="P29" s="10" t="e">
        <f>F29+Лист1!#REF!</f>
        <v>#REF!</v>
      </c>
      <c r="Q29" s="11"/>
    </row>
    <row r="30" spans="1:17" ht="26.25" customHeight="1">
      <c r="A30" s="94">
        <v>250.4</v>
      </c>
      <c r="B30" s="87" t="s">
        <v>24</v>
      </c>
      <c r="C30" s="88">
        <v>2368.6</v>
      </c>
      <c r="D30" s="46">
        <v>1820.3</v>
      </c>
      <c r="E30" s="46">
        <v>142.7</v>
      </c>
      <c r="F30" s="45">
        <v>250.4</v>
      </c>
      <c r="G30" s="88">
        <f t="shared" si="1"/>
        <v>107.70000000000002</v>
      </c>
      <c r="H30" s="88">
        <f t="shared" si="2"/>
        <v>175.4730203223546</v>
      </c>
      <c r="I30" s="88">
        <f t="shared" si="3"/>
        <v>-1569.8999999999999</v>
      </c>
      <c r="J30" s="88">
        <f t="shared" si="4"/>
        <v>13.755974289952205</v>
      </c>
      <c r="K30" s="88">
        <v>180</v>
      </c>
      <c r="L30" s="92">
        <f t="shared" si="5"/>
        <v>70.4</v>
      </c>
      <c r="M30" s="89">
        <f t="shared" si="0"/>
        <v>139.11111111111111</v>
      </c>
      <c r="N30" s="82">
        <v>102.5</v>
      </c>
      <c r="O30" s="33"/>
      <c r="P30" s="10" t="e">
        <f>F30+Лист1!#REF!</f>
        <v>#REF!</v>
      </c>
      <c r="Q30" s="11"/>
    </row>
    <row r="31" spans="1:17" ht="16.5" customHeight="1">
      <c r="A31" s="94">
        <v>0</v>
      </c>
      <c r="B31" s="87" t="s">
        <v>42</v>
      </c>
      <c r="C31" s="88">
        <v>0</v>
      </c>
      <c r="D31" s="46">
        <v>0</v>
      </c>
      <c r="E31" s="46">
        <v>0</v>
      </c>
      <c r="F31" s="45">
        <v>0</v>
      </c>
      <c r="G31" s="88">
        <f t="shared" si="1"/>
        <v>0</v>
      </c>
      <c r="H31" s="88">
        <v>0</v>
      </c>
      <c r="I31" s="88">
        <f t="shared" si="3"/>
        <v>0</v>
      </c>
      <c r="J31" s="88">
        <v>0</v>
      </c>
      <c r="K31" s="88">
        <v>0</v>
      </c>
      <c r="L31" s="92">
        <f t="shared" si="5"/>
        <v>0</v>
      </c>
      <c r="M31" s="89">
        <v>0</v>
      </c>
      <c r="N31" s="82">
        <v>0</v>
      </c>
      <c r="O31" s="33"/>
      <c r="P31" s="10" t="e">
        <f>F31+Лист1!#REF!</f>
        <v>#REF!</v>
      </c>
      <c r="Q31" s="11"/>
    </row>
    <row r="32" spans="1:17" ht="30" customHeight="1" thickBot="1">
      <c r="A32" s="95">
        <v>0</v>
      </c>
      <c r="B32" s="96" t="s">
        <v>31</v>
      </c>
      <c r="C32" s="97">
        <v>0</v>
      </c>
      <c r="D32" s="48">
        <v>0</v>
      </c>
      <c r="E32" s="48">
        <v>0</v>
      </c>
      <c r="F32" s="98">
        <v>0</v>
      </c>
      <c r="G32" s="97">
        <f>F32-E32</f>
        <v>0</v>
      </c>
      <c r="H32" s="97">
        <v>0</v>
      </c>
      <c r="I32" s="97">
        <f>F32-D32</f>
        <v>0</v>
      </c>
      <c r="J32" s="97">
        <v>0</v>
      </c>
      <c r="K32" s="97">
        <v>0</v>
      </c>
      <c r="L32" s="99">
        <f t="shared" si="5"/>
        <v>0</v>
      </c>
      <c r="M32" s="100">
        <v>0</v>
      </c>
      <c r="N32" s="83">
        <v>0</v>
      </c>
      <c r="O32" s="33"/>
      <c r="P32" s="10" t="e">
        <f>F32+Лист1!#REF!</f>
        <v>#REF!</v>
      </c>
      <c r="Q32" s="11"/>
    </row>
    <row r="33" spans="1:17" s="15" customFormat="1" ht="18" customHeight="1" thickBot="1">
      <c r="A33" s="49">
        <f>A6+A7+A8+A9+A10+A11+A12+A13+A14+A15+A16+A17+A18+A19+A20+A21+A22+A23+A24+A25+A26+A27+A28+A29+A30+A32</f>
        <v>34295.5</v>
      </c>
      <c r="B33" s="101" t="s">
        <v>14</v>
      </c>
      <c r="C33" s="50">
        <f>SUM(C6:C32)</f>
        <v>467684.29999999993</v>
      </c>
      <c r="D33" s="51">
        <f>SUM(D6:D32)</f>
        <v>465291.8</v>
      </c>
      <c r="E33" s="51">
        <f>SUM(E6:E32)</f>
        <v>34738.299999999996</v>
      </c>
      <c r="F33" s="51">
        <f aca="true" t="shared" si="6" ref="F33:Q33">SUM(F6:F32)</f>
        <v>34295.5</v>
      </c>
      <c r="G33" s="51">
        <f t="shared" si="6"/>
        <v>-442.79999999999916</v>
      </c>
      <c r="H33" s="51"/>
      <c r="I33" s="51">
        <f t="shared" si="6"/>
        <v>-430996.29999999993</v>
      </c>
      <c r="J33" s="51"/>
      <c r="K33" s="51">
        <f t="shared" si="6"/>
        <v>37338</v>
      </c>
      <c r="L33" s="51">
        <f t="shared" si="6"/>
        <v>-2716.5999999999985</v>
      </c>
      <c r="M33" s="52"/>
      <c r="N33" s="84">
        <f t="shared" si="6"/>
        <v>34688.299999999996</v>
      </c>
      <c r="O33" s="86">
        <f t="shared" si="6"/>
        <v>34204.992079667805</v>
      </c>
      <c r="P33" s="34" t="e">
        <f t="shared" si="6"/>
        <v>#REF!</v>
      </c>
      <c r="Q33" s="34">
        <f t="shared" si="6"/>
        <v>0</v>
      </c>
    </row>
    <row r="34" spans="1:17" s="8" customFormat="1" ht="11.25">
      <c r="A34" s="53"/>
      <c r="B34" s="77"/>
      <c r="C34" s="127"/>
      <c r="D34" s="127"/>
      <c r="E34" s="127"/>
      <c r="F34" s="54"/>
      <c r="G34" s="54"/>
      <c r="H34" s="55"/>
      <c r="I34" s="55"/>
      <c r="J34" s="55"/>
      <c r="K34" s="56"/>
      <c r="L34" s="57"/>
      <c r="M34" s="58"/>
      <c r="N34" s="56"/>
      <c r="O34" s="9"/>
      <c r="P34" s="9"/>
      <c r="Q34" s="9"/>
    </row>
    <row r="35" spans="1:14" s="8" customFormat="1" ht="11.25">
      <c r="A35" s="122" t="s">
        <v>41</v>
      </c>
      <c r="B35" s="122"/>
      <c r="C35" s="122"/>
      <c r="D35" s="122"/>
      <c r="E35" s="122"/>
      <c r="F35" s="54"/>
      <c r="G35" s="54"/>
      <c r="H35" s="59"/>
      <c r="I35" s="60"/>
      <c r="J35" s="60"/>
      <c r="K35" s="61"/>
      <c r="L35" s="62"/>
      <c r="M35" s="63"/>
      <c r="N35" s="56"/>
    </row>
    <row r="36" spans="1:14" s="8" customFormat="1" ht="11.25">
      <c r="A36" s="39"/>
      <c r="B36" s="78"/>
      <c r="C36" s="128"/>
      <c r="D36" s="128"/>
      <c r="E36" s="128"/>
      <c r="F36" s="128"/>
      <c r="G36" s="65"/>
      <c r="H36" s="66"/>
      <c r="I36" s="66"/>
      <c r="J36" s="66"/>
      <c r="K36" s="67"/>
      <c r="L36" s="64"/>
      <c r="M36" s="66"/>
      <c r="N36" s="80"/>
    </row>
    <row r="37" spans="3:10" ht="12.75">
      <c r="C37" s="123"/>
      <c r="D37" s="123"/>
      <c r="E37" s="123"/>
      <c r="F37" s="123"/>
      <c r="G37" s="69"/>
      <c r="I37" s="70"/>
      <c r="J37" s="70"/>
    </row>
    <row r="38" spans="1:16" ht="12.75">
      <c r="A38" s="74"/>
      <c r="G38" s="70"/>
      <c r="P38" s="12"/>
    </row>
    <row r="39" spans="1:6" ht="12.75">
      <c r="A39" s="75"/>
      <c r="D39" s="72"/>
      <c r="F39" s="73"/>
    </row>
    <row r="40" spans="6:15" ht="12.75">
      <c r="F40" s="73"/>
      <c r="O40" s="8">
        <v>32923.50802887226</v>
      </c>
    </row>
    <row r="41" ht="12.75">
      <c r="F41" s="73"/>
    </row>
    <row r="42" spans="4:16" ht="12.75">
      <c r="D42" s="72"/>
      <c r="P42" s="12"/>
    </row>
  </sheetData>
  <sheetProtection/>
  <mergeCells count="23">
    <mergeCell ref="A35:B35"/>
    <mergeCell ref="C37:F37"/>
    <mergeCell ref="M4:M5"/>
    <mergeCell ref="N4:N5"/>
    <mergeCell ref="O4:O5"/>
    <mergeCell ref="C34:E34"/>
    <mergeCell ref="C35:E35"/>
    <mergeCell ref="C36:F36"/>
    <mergeCell ref="G4:G5"/>
    <mergeCell ref="H4:H5"/>
    <mergeCell ref="I4:I5"/>
    <mergeCell ref="J4:J5"/>
    <mergeCell ref="K4:K5"/>
    <mergeCell ref="L4:L5"/>
    <mergeCell ref="B1:M1"/>
    <mergeCell ref="C3:I3"/>
    <mergeCell ref="B2:M2"/>
    <mergeCell ref="A4:A5"/>
    <mergeCell ref="B4:B5"/>
    <mergeCell ref="C4:C5"/>
    <mergeCell ref="D4:D5"/>
    <mergeCell ref="E4:E5"/>
    <mergeCell ref="F4:F5"/>
  </mergeCells>
  <printOptions/>
  <pageMargins left="0.31496062992125984" right="0.31496062992125984" top="0.35433070866141736" bottom="0.7480314960629921" header="0.196850393700787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H16384"/>
    </sheetView>
  </sheetViews>
  <sheetFormatPr defaultColWidth="9.00390625" defaultRowHeight="12.75"/>
  <cols>
    <col min="1" max="1" width="32.625" style="0" customWidth="1"/>
    <col min="2" max="5" width="12.00390625" style="20" customWidth="1"/>
    <col min="6" max="6" width="12.375" style="21" customWidth="1"/>
    <col min="7" max="7" width="12.375" style="25" customWidth="1"/>
    <col min="8" max="8" width="11.125" style="0" customWidth="1"/>
  </cols>
  <sheetData>
    <row r="1" spans="1:8" ht="24" customHeight="1">
      <c r="A1" s="130"/>
      <c r="B1" s="134" t="s">
        <v>33</v>
      </c>
      <c r="C1" s="134" t="s">
        <v>34</v>
      </c>
      <c r="D1" s="134" t="s">
        <v>36</v>
      </c>
      <c r="E1" s="134" t="s">
        <v>38</v>
      </c>
      <c r="F1" s="132" t="s">
        <v>35</v>
      </c>
      <c r="G1" s="129" t="s">
        <v>37</v>
      </c>
      <c r="H1" s="129" t="s">
        <v>39</v>
      </c>
    </row>
    <row r="2" spans="1:8" ht="24" customHeight="1" thickBot="1">
      <c r="A2" s="131"/>
      <c r="B2" s="135"/>
      <c r="C2" s="135"/>
      <c r="D2" s="135"/>
      <c r="E2" s="135"/>
      <c r="F2" s="133"/>
      <c r="G2" s="129"/>
      <c r="H2" s="129"/>
    </row>
    <row r="3" spans="1:8" ht="15.75">
      <c r="A3" s="1" t="s">
        <v>2</v>
      </c>
      <c r="B3" s="16">
        <v>87453.1</v>
      </c>
      <c r="C3" s="16">
        <v>107072.3</v>
      </c>
      <c r="D3" s="16">
        <v>128301.7</v>
      </c>
      <c r="E3" s="16">
        <v>149913.6</v>
      </c>
      <c r="F3" s="17">
        <f>C3-B3</f>
        <v>19619.199999999997</v>
      </c>
      <c r="G3" s="23">
        <f>D3-C3</f>
        <v>21229.399999999994</v>
      </c>
      <c r="H3" s="23">
        <f>E3-D3</f>
        <v>21611.90000000001</v>
      </c>
    </row>
    <row r="4" spans="1:8" ht="15.75">
      <c r="A4" s="1" t="s">
        <v>25</v>
      </c>
      <c r="B4" s="18">
        <v>3478.3</v>
      </c>
      <c r="C4" s="18">
        <v>4193.7</v>
      </c>
      <c r="D4" s="18">
        <v>5057.9</v>
      </c>
      <c r="E4" s="18">
        <v>5866</v>
      </c>
      <c r="F4" s="17">
        <f aca="true" t="shared" si="0" ref="F4:F29">C4-B4</f>
        <v>715.3999999999996</v>
      </c>
      <c r="G4" s="23">
        <f aca="true" t="shared" si="1" ref="G4:G28">D4-C4</f>
        <v>864.1999999999998</v>
      </c>
      <c r="H4" s="23">
        <f aca="true" t="shared" si="2" ref="H4:H28">E4-D4</f>
        <v>808.1000000000004</v>
      </c>
    </row>
    <row r="5" spans="1:8" ht="24">
      <c r="A5" s="2" t="s">
        <v>23</v>
      </c>
      <c r="B5" s="18">
        <v>0</v>
      </c>
      <c r="C5" s="18">
        <v>0</v>
      </c>
      <c r="D5" s="18"/>
      <c r="E5" s="18"/>
      <c r="F5" s="17">
        <f t="shared" si="0"/>
        <v>0</v>
      </c>
      <c r="G5" s="23">
        <f t="shared" si="1"/>
        <v>0</v>
      </c>
      <c r="H5" s="23">
        <f t="shared" si="2"/>
        <v>0</v>
      </c>
    </row>
    <row r="6" spans="1:8" ht="36">
      <c r="A6" s="2" t="s">
        <v>28</v>
      </c>
      <c r="B6" s="18">
        <v>95.1</v>
      </c>
      <c r="C6" s="18">
        <v>109.5</v>
      </c>
      <c r="D6" s="18">
        <v>130.1</v>
      </c>
      <c r="E6" s="18">
        <v>196.6</v>
      </c>
      <c r="F6" s="17">
        <f t="shared" si="0"/>
        <v>14.400000000000006</v>
      </c>
      <c r="G6" s="23">
        <f t="shared" si="1"/>
        <v>20.599999999999994</v>
      </c>
      <c r="H6" s="23">
        <f t="shared" si="2"/>
        <v>66.5</v>
      </c>
    </row>
    <row r="7" spans="1:8" ht="15.75">
      <c r="A7" s="3" t="s">
        <v>3</v>
      </c>
      <c r="B7" s="18">
        <v>20838.2</v>
      </c>
      <c r="C7" s="18">
        <v>21573.5</v>
      </c>
      <c r="D7" s="18">
        <v>29263.8</v>
      </c>
      <c r="E7" s="18">
        <v>30066.5</v>
      </c>
      <c r="F7" s="17">
        <f t="shared" si="0"/>
        <v>735.2999999999993</v>
      </c>
      <c r="G7" s="23">
        <f t="shared" si="1"/>
        <v>7690.299999999999</v>
      </c>
      <c r="H7" s="23">
        <f t="shared" si="2"/>
        <v>802.7000000000007</v>
      </c>
    </row>
    <row r="8" spans="1:8" ht="15.75">
      <c r="A8" s="1" t="s">
        <v>4</v>
      </c>
      <c r="B8" s="18">
        <v>243</v>
      </c>
      <c r="C8" s="18">
        <v>288.7</v>
      </c>
      <c r="D8" s="18">
        <v>156.9</v>
      </c>
      <c r="E8" s="18">
        <v>157.6</v>
      </c>
      <c r="F8" s="17">
        <f t="shared" si="0"/>
        <v>45.69999999999999</v>
      </c>
      <c r="G8" s="23">
        <f t="shared" si="1"/>
        <v>-131.79999999999998</v>
      </c>
      <c r="H8" s="23">
        <f t="shared" si="2"/>
        <v>0.6999999999999886</v>
      </c>
    </row>
    <row r="9" spans="1:8" ht="24">
      <c r="A9" s="3" t="s">
        <v>18</v>
      </c>
      <c r="B9" s="18">
        <v>346.4</v>
      </c>
      <c r="C9" s="18">
        <v>459.1</v>
      </c>
      <c r="D9" s="18">
        <v>812.5</v>
      </c>
      <c r="E9" s="18">
        <v>1290.8</v>
      </c>
      <c r="F9" s="17">
        <f t="shared" si="0"/>
        <v>112.70000000000005</v>
      </c>
      <c r="G9" s="23">
        <f t="shared" si="1"/>
        <v>353.4</v>
      </c>
      <c r="H9" s="23">
        <f t="shared" si="2"/>
        <v>478.29999999999995</v>
      </c>
    </row>
    <row r="10" spans="1:8" ht="24">
      <c r="A10" s="4" t="s">
        <v>15</v>
      </c>
      <c r="B10" s="18">
        <v>0</v>
      </c>
      <c r="C10" s="18">
        <v>0</v>
      </c>
      <c r="D10" s="18"/>
      <c r="E10" s="18"/>
      <c r="F10" s="17">
        <f t="shared" si="0"/>
        <v>0</v>
      </c>
      <c r="G10" s="23">
        <f t="shared" si="1"/>
        <v>0</v>
      </c>
      <c r="H10" s="23">
        <f t="shared" si="2"/>
        <v>0</v>
      </c>
    </row>
    <row r="11" spans="1:8" ht="15.75">
      <c r="A11" s="1" t="s">
        <v>5</v>
      </c>
      <c r="B11" s="18">
        <v>23503.2</v>
      </c>
      <c r="C11" s="18">
        <v>23785.6</v>
      </c>
      <c r="D11" s="18">
        <v>32168.7</v>
      </c>
      <c r="E11" s="18">
        <v>33490.3</v>
      </c>
      <c r="F11" s="17">
        <f t="shared" si="0"/>
        <v>282.3999999999978</v>
      </c>
      <c r="G11" s="23">
        <f t="shared" si="1"/>
        <v>8383.100000000002</v>
      </c>
      <c r="H11" s="23">
        <f t="shared" si="2"/>
        <v>1321.6000000000022</v>
      </c>
    </row>
    <row r="12" spans="1:8" ht="15.75">
      <c r="A12" s="1" t="s">
        <v>6</v>
      </c>
      <c r="B12" s="18">
        <v>2181.9</v>
      </c>
      <c r="C12" s="18">
        <v>2760.3</v>
      </c>
      <c r="D12" s="18">
        <v>3225.3</v>
      </c>
      <c r="E12" s="18">
        <v>3783.9</v>
      </c>
      <c r="F12" s="17">
        <f t="shared" si="0"/>
        <v>578.4000000000001</v>
      </c>
      <c r="G12" s="23">
        <f t="shared" si="1"/>
        <v>465</v>
      </c>
      <c r="H12" s="23">
        <f t="shared" si="2"/>
        <v>558.5999999999999</v>
      </c>
    </row>
    <row r="13" spans="1:8" ht="24">
      <c r="A13" s="5" t="s">
        <v>7</v>
      </c>
      <c r="B13" s="18">
        <v>0</v>
      </c>
      <c r="C13" s="18">
        <v>0</v>
      </c>
      <c r="D13" s="18"/>
      <c r="E13" s="18"/>
      <c r="F13" s="17">
        <f t="shared" si="0"/>
        <v>0</v>
      </c>
      <c r="G13" s="23">
        <f t="shared" si="1"/>
        <v>0</v>
      </c>
      <c r="H13" s="23">
        <f t="shared" si="2"/>
        <v>0</v>
      </c>
    </row>
    <row r="14" spans="1:8" ht="15.75">
      <c r="A14" s="1" t="s">
        <v>8</v>
      </c>
      <c r="B14" s="18">
        <v>2175.7</v>
      </c>
      <c r="C14" s="18">
        <v>2547</v>
      </c>
      <c r="D14" s="18">
        <v>2966.3</v>
      </c>
      <c r="E14" s="18">
        <v>3349.3</v>
      </c>
      <c r="F14" s="17">
        <f t="shared" si="0"/>
        <v>371.3000000000002</v>
      </c>
      <c r="G14" s="23">
        <f t="shared" si="1"/>
        <v>419.3000000000002</v>
      </c>
      <c r="H14" s="23">
        <f t="shared" si="2"/>
        <v>383</v>
      </c>
    </row>
    <row r="15" spans="1:8" ht="15.75">
      <c r="A15" s="1" t="s">
        <v>9</v>
      </c>
      <c r="B15" s="18">
        <v>4283.6</v>
      </c>
      <c r="C15" s="18">
        <v>5628.3</v>
      </c>
      <c r="D15" s="18">
        <v>7154.1</v>
      </c>
      <c r="E15" s="18">
        <v>8469.1</v>
      </c>
      <c r="F15" s="17">
        <f t="shared" si="0"/>
        <v>1344.6999999999998</v>
      </c>
      <c r="G15" s="23">
        <f t="shared" si="1"/>
        <v>1525.8000000000002</v>
      </c>
      <c r="H15" s="23">
        <f t="shared" si="2"/>
        <v>1315</v>
      </c>
    </row>
    <row r="16" spans="1:8" ht="24">
      <c r="A16" s="3" t="s">
        <v>10</v>
      </c>
      <c r="B16" s="18">
        <v>76</v>
      </c>
      <c r="C16" s="18">
        <v>206</v>
      </c>
      <c r="D16" s="18">
        <v>336</v>
      </c>
      <c r="E16" s="18">
        <v>486</v>
      </c>
      <c r="F16" s="17">
        <f t="shared" si="0"/>
        <v>130</v>
      </c>
      <c r="G16" s="23">
        <f t="shared" si="1"/>
        <v>130</v>
      </c>
      <c r="H16" s="23">
        <f t="shared" si="2"/>
        <v>150</v>
      </c>
    </row>
    <row r="17" spans="1:8" ht="24">
      <c r="A17" s="3" t="s">
        <v>11</v>
      </c>
      <c r="B17" s="18">
        <v>1288.6</v>
      </c>
      <c r="C17" s="18">
        <v>1288.6</v>
      </c>
      <c r="D17" s="18">
        <v>1496.3</v>
      </c>
      <c r="E17" s="18">
        <v>1499</v>
      </c>
      <c r="F17" s="17">
        <f t="shared" si="0"/>
        <v>0</v>
      </c>
      <c r="G17" s="23">
        <f t="shared" si="1"/>
        <v>207.70000000000005</v>
      </c>
      <c r="H17" s="23">
        <f t="shared" si="2"/>
        <v>2.7000000000000455</v>
      </c>
    </row>
    <row r="18" spans="1:8" ht="15.75">
      <c r="A18" s="6" t="s">
        <v>21</v>
      </c>
      <c r="B18" s="18">
        <v>0</v>
      </c>
      <c r="C18" s="18">
        <v>0</v>
      </c>
      <c r="D18" s="18"/>
      <c r="E18" s="18"/>
      <c r="F18" s="17">
        <f t="shared" si="0"/>
        <v>0</v>
      </c>
      <c r="G18" s="23">
        <f t="shared" si="1"/>
        <v>0</v>
      </c>
      <c r="H18" s="23">
        <f t="shared" si="2"/>
        <v>0</v>
      </c>
    </row>
    <row r="19" spans="1:8" ht="24">
      <c r="A19" s="7" t="s">
        <v>32</v>
      </c>
      <c r="B19" s="18">
        <v>0</v>
      </c>
      <c r="C19" s="18">
        <v>0</v>
      </c>
      <c r="D19" s="18"/>
      <c r="E19" s="18"/>
      <c r="F19" s="17">
        <f t="shared" si="0"/>
        <v>0</v>
      </c>
      <c r="G19" s="23">
        <f t="shared" si="1"/>
        <v>0</v>
      </c>
      <c r="H19" s="23">
        <f t="shared" si="2"/>
        <v>0</v>
      </c>
    </row>
    <row r="20" spans="1:8" ht="15.75">
      <c r="A20" s="3" t="s">
        <v>12</v>
      </c>
      <c r="B20" s="18">
        <v>3844.4</v>
      </c>
      <c r="C20" s="18">
        <v>4644.7</v>
      </c>
      <c r="D20" s="18">
        <v>6494.7</v>
      </c>
      <c r="E20" s="18">
        <v>12129.1</v>
      </c>
      <c r="F20" s="17">
        <f t="shared" si="0"/>
        <v>800.2999999999997</v>
      </c>
      <c r="G20" s="23">
        <f t="shared" si="1"/>
        <v>1850</v>
      </c>
      <c r="H20" s="23">
        <f t="shared" si="2"/>
        <v>5634.400000000001</v>
      </c>
    </row>
    <row r="21" spans="1:8" ht="24">
      <c r="A21" s="3" t="s">
        <v>29</v>
      </c>
      <c r="B21" s="18">
        <v>1244.8</v>
      </c>
      <c r="C21" s="18">
        <v>1528.3</v>
      </c>
      <c r="D21" s="18">
        <v>1687.8</v>
      </c>
      <c r="E21" s="18">
        <v>2027</v>
      </c>
      <c r="F21" s="17">
        <f t="shared" si="0"/>
        <v>283.5</v>
      </c>
      <c r="G21" s="23">
        <f t="shared" si="1"/>
        <v>159.5</v>
      </c>
      <c r="H21" s="23">
        <f t="shared" si="2"/>
        <v>339.20000000000005</v>
      </c>
    </row>
    <row r="22" spans="1:8" ht="24">
      <c r="A22" s="3" t="s">
        <v>16</v>
      </c>
      <c r="B22" s="18">
        <v>984.7</v>
      </c>
      <c r="C22" s="18">
        <v>1151.9</v>
      </c>
      <c r="D22" s="18">
        <v>1267.8</v>
      </c>
      <c r="E22" s="18">
        <v>1536.5</v>
      </c>
      <c r="F22" s="17">
        <f t="shared" si="0"/>
        <v>167.20000000000005</v>
      </c>
      <c r="G22" s="23">
        <f t="shared" si="1"/>
        <v>115.89999999999986</v>
      </c>
      <c r="H22" s="23">
        <f t="shared" si="2"/>
        <v>268.70000000000005</v>
      </c>
    </row>
    <row r="23" spans="1:8" ht="24">
      <c r="A23" s="3" t="s">
        <v>17</v>
      </c>
      <c r="B23" s="18">
        <v>0</v>
      </c>
      <c r="C23" s="18">
        <v>0</v>
      </c>
      <c r="D23" s="18"/>
      <c r="E23" s="18"/>
      <c r="F23" s="17">
        <f t="shared" si="0"/>
        <v>0</v>
      </c>
      <c r="G23" s="23">
        <f t="shared" si="1"/>
        <v>0</v>
      </c>
      <c r="H23" s="23">
        <f t="shared" si="2"/>
        <v>0</v>
      </c>
    </row>
    <row r="24" spans="1:8" ht="24">
      <c r="A24" s="3" t="s">
        <v>27</v>
      </c>
      <c r="B24" s="18">
        <v>749.7</v>
      </c>
      <c r="C24" s="18">
        <v>1266.5</v>
      </c>
      <c r="D24" s="18">
        <v>1447.7</v>
      </c>
      <c r="E24" s="18">
        <v>1509.9</v>
      </c>
      <c r="F24" s="17">
        <f t="shared" si="0"/>
        <v>516.8</v>
      </c>
      <c r="G24" s="23">
        <f t="shared" si="1"/>
        <v>181.20000000000005</v>
      </c>
      <c r="H24" s="23">
        <f t="shared" si="2"/>
        <v>62.200000000000045</v>
      </c>
    </row>
    <row r="25" spans="1:8" ht="24">
      <c r="A25" s="3" t="s">
        <v>19</v>
      </c>
      <c r="B25" s="18">
        <v>1972.1</v>
      </c>
      <c r="C25" s="18">
        <v>2427.8</v>
      </c>
      <c r="D25" s="18">
        <v>2819.4</v>
      </c>
      <c r="E25" s="18">
        <v>3209.1</v>
      </c>
      <c r="F25" s="17">
        <f t="shared" si="0"/>
        <v>455.7000000000003</v>
      </c>
      <c r="G25" s="23">
        <f t="shared" si="1"/>
        <v>391.5999999999999</v>
      </c>
      <c r="H25" s="23">
        <f t="shared" si="2"/>
        <v>389.6999999999998</v>
      </c>
    </row>
    <row r="26" spans="1:8" ht="15.75">
      <c r="A26" s="3" t="s">
        <v>13</v>
      </c>
      <c r="B26" s="18">
        <v>0</v>
      </c>
      <c r="C26" s="18">
        <v>0</v>
      </c>
      <c r="D26" s="18"/>
      <c r="E26" s="18"/>
      <c r="F26" s="17">
        <f t="shared" si="0"/>
        <v>0</v>
      </c>
      <c r="G26" s="23">
        <f t="shared" si="1"/>
        <v>0</v>
      </c>
      <c r="H26" s="23">
        <f t="shared" si="2"/>
        <v>0</v>
      </c>
    </row>
    <row r="27" spans="1:8" ht="15.75">
      <c r="A27" s="3" t="s">
        <v>24</v>
      </c>
      <c r="B27" s="18">
        <v>1542.4</v>
      </c>
      <c r="C27" s="18">
        <v>1722.9</v>
      </c>
      <c r="D27" s="18">
        <v>2251.3</v>
      </c>
      <c r="E27" s="18">
        <v>2363.3</v>
      </c>
      <c r="F27" s="17">
        <f t="shared" si="0"/>
        <v>180.5</v>
      </c>
      <c r="G27" s="23">
        <f t="shared" si="1"/>
        <v>528.4000000000001</v>
      </c>
      <c r="H27" s="23">
        <f t="shared" si="2"/>
        <v>112</v>
      </c>
    </row>
    <row r="28" spans="1:8" ht="15.75">
      <c r="A28" s="3" t="s">
        <v>30</v>
      </c>
      <c r="B28" s="18">
        <v>0</v>
      </c>
      <c r="C28" s="18">
        <v>0</v>
      </c>
      <c r="D28" s="18"/>
      <c r="E28" s="18"/>
      <c r="F28" s="17">
        <f t="shared" si="0"/>
        <v>0</v>
      </c>
      <c r="G28" s="23">
        <f t="shared" si="1"/>
        <v>0</v>
      </c>
      <c r="H28" s="23">
        <f t="shared" si="2"/>
        <v>0</v>
      </c>
    </row>
    <row r="29" spans="2:8" ht="15.75" hidden="1">
      <c r="B29" s="18"/>
      <c r="C29" s="18"/>
      <c r="D29" s="18"/>
      <c r="E29" s="18"/>
      <c r="F29" s="17">
        <f t="shared" si="0"/>
        <v>0</v>
      </c>
      <c r="G29" s="24"/>
      <c r="H29" s="27"/>
    </row>
    <row r="30" spans="1:8" ht="15.75">
      <c r="A30" s="24" t="s">
        <v>40</v>
      </c>
      <c r="B30" s="19">
        <f aca="true" t="shared" si="3" ref="B30:H30">SUM(B3:B29)</f>
        <v>156301.20000000004</v>
      </c>
      <c r="C30" s="19">
        <f t="shared" si="3"/>
        <v>182654.69999999998</v>
      </c>
      <c r="D30" s="19">
        <f t="shared" si="3"/>
        <v>227038.29999999996</v>
      </c>
      <c r="E30" s="19">
        <f t="shared" si="3"/>
        <v>261343.6</v>
      </c>
      <c r="F30" s="19">
        <f t="shared" si="3"/>
        <v>26353.5</v>
      </c>
      <c r="G30" s="22">
        <f t="shared" si="3"/>
        <v>44383.6</v>
      </c>
      <c r="H30" s="22">
        <f t="shared" si="3"/>
        <v>34305.299999999996</v>
      </c>
    </row>
    <row r="34" ht="15.75">
      <c r="E34" s="26"/>
    </row>
  </sheetData>
  <sheetProtection/>
  <mergeCells count="8">
    <mergeCell ref="H1:H2"/>
    <mergeCell ref="A1:A2"/>
    <mergeCell ref="F1:F2"/>
    <mergeCell ref="B1:B2"/>
    <mergeCell ref="C1:C2"/>
    <mergeCell ref="D1:D2"/>
    <mergeCell ref="G1:G2"/>
    <mergeCell ref="E1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</dc:creator>
  <cp:keywords/>
  <dc:description/>
  <cp:lastModifiedBy>Ирина</cp:lastModifiedBy>
  <cp:lastPrinted>2020-02-28T07:43:38Z</cp:lastPrinted>
  <dcterms:created xsi:type="dcterms:W3CDTF">2008-01-22T08:41:08Z</dcterms:created>
  <dcterms:modified xsi:type="dcterms:W3CDTF">2020-02-28T07:55:08Z</dcterms:modified>
  <cp:category/>
  <cp:version/>
  <cp:contentType/>
  <cp:contentStatus/>
</cp:coreProperties>
</file>