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0395" windowHeight="7440" activeTab="0"/>
  </bookViews>
  <sheets>
    <sheet name="на 01.06.2012" sheetId="1" r:id="rId1"/>
  </sheets>
  <definedNames>
    <definedName name="_xlnm.Print_Titles" localSheetId="0">'на 01.06.2012'!$5:$8</definedName>
    <definedName name="_xlnm.Print_Area" localSheetId="0">'на 01.06.2012'!$A$5:$I$54</definedName>
  </definedNames>
  <calcPr fullCalcOnLoad="1"/>
</workbook>
</file>

<file path=xl/sharedStrings.xml><?xml version="1.0" encoding="utf-8"?>
<sst xmlns="http://schemas.openxmlformats.org/spreadsheetml/2006/main" count="53" uniqueCount="51">
  <si>
    <t>Кассовое исполнение бюджетными организациями</t>
  </si>
  <si>
    <t>Остаток средств на лицевых счетах</t>
  </si>
  <si>
    <t>Укладка тротуарной плитки  (УТОЧНЕНИЕ 23.01.2014 Г.)</t>
  </si>
  <si>
    <t>УТЧОНЕНИЕ 23.01.2014 Г.</t>
  </si>
  <si>
    <t>Укладка тротуарной плитки  (УТОЧНЕНИЕ12.02.2014 Г.)</t>
  </si>
  <si>
    <t>уточнение 16.04.2014г.</t>
  </si>
  <si>
    <t>Укладка тротуарной плитки  (УТОЧНЕНИЕ28.05.2014 Г.)</t>
  </si>
  <si>
    <t>уточнение 18.06.2014г.</t>
  </si>
  <si>
    <t>утонение 06.08.2014г.</t>
  </si>
  <si>
    <t>уточнение 10.09.2014г.</t>
  </si>
  <si>
    <t>902-0409-0111231-240-225 приобретение технической соли</t>
  </si>
  <si>
    <t>Наименование мероприятия</t>
  </si>
  <si>
    <t>Всего</t>
  </si>
  <si>
    <t>Бюджет городского округа, муниципального района</t>
  </si>
  <si>
    <t>Бюджеты поселений</t>
  </si>
  <si>
    <t>ПЛАН</t>
  </si>
  <si>
    <t>Кассовое исполнение</t>
  </si>
  <si>
    <t>Приложение 1</t>
  </si>
  <si>
    <t>Всего расходов по разделу 0409</t>
  </si>
  <si>
    <r>
      <rPr>
        <b/>
        <i/>
        <sz val="16"/>
        <rFont val="Arial Black"/>
        <family val="2"/>
      </rPr>
      <t>902-0409-0531112320-244-12250</t>
    </r>
    <r>
      <rPr>
        <b/>
        <sz val="16"/>
        <rFont val="Arial Cyr"/>
        <family val="0"/>
      </rPr>
      <t xml:space="preserve">                     ИТОГО                                             в том числе:                    </t>
    </r>
  </si>
  <si>
    <t xml:space="preserve"> содержание дорог</t>
  </si>
  <si>
    <t>ремонт металлических ограждений</t>
  </si>
  <si>
    <t>ямочный ремонт автомобильных дорог</t>
  </si>
  <si>
    <t>нанесение горизонтальной разметки дорог</t>
  </si>
  <si>
    <t xml:space="preserve"> кап. ремонт и ремонт дворовых территорий многоквартирных домов, подъездов к дворовым территориям многоквартирных домов</t>
  </si>
  <si>
    <t>устройство искусственных неровностей</t>
  </si>
  <si>
    <r>
      <rPr>
        <b/>
        <i/>
        <sz val="16"/>
        <rFont val="Arial Black"/>
        <family val="2"/>
      </rPr>
      <t>902-0409-0531112320-244-12260</t>
    </r>
    <r>
      <rPr>
        <b/>
        <sz val="16"/>
        <rFont val="Arial Cyr"/>
        <family val="0"/>
      </rPr>
      <t xml:space="preserve">                     ИТОГО                                             в том числе:                    </t>
    </r>
  </si>
  <si>
    <t>проведение оценки уязвимости объектов транспортной инфраструктуры</t>
  </si>
  <si>
    <t>установка дорожных знаков</t>
  </si>
  <si>
    <t>технический надзор по ремонту автомобильных дорог и моста</t>
  </si>
  <si>
    <t>установка металлических ограждений</t>
  </si>
  <si>
    <t>приобретение дорожных знаков</t>
  </si>
  <si>
    <r>
      <rPr>
        <b/>
        <i/>
        <sz val="16"/>
        <color indexed="8"/>
        <rFont val="Arial Black"/>
        <family val="2"/>
      </rPr>
      <t>902-0409-0531112320-244-13100</t>
    </r>
    <r>
      <rPr>
        <b/>
        <sz val="16"/>
        <color indexed="8"/>
        <rFont val="Arial Cyr"/>
        <family val="0"/>
      </rPr>
      <t xml:space="preserve">                     ИТОГО                                             в том числе:                    </t>
    </r>
  </si>
  <si>
    <r>
      <rPr>
        <b/>
        <i/>
        <sz val="16"/>
        <color indexed="8"/>
        <rFont val="Arial Black"/>
        <family val="2"/>
      </rPr>
      <t>902-0409-0531112320-244-13400</t>
    </r>
    <r>
      <rPr>
        <b/>
        <sz val="16"/>
        <color indexed="8"/>
        <rFont val="Arial Cyr"/>
        <family val="0"/>
      </rPr>
      <t xml:space="preserve">                     ИТОГО                                             в том числе:                    </t>
    </r>
  </si>
  <si>
    <t>приобретение краски для покрытия пешеходных переходов</t>
  </si>
  <si>
    <t>приобретение технической соли</t>
  </si>
  <si>
    <t>приобретение запасных частей для светофора</t>
  </si>
  <si>
    <r>
      <rPr>
        <b/>
        <i/>
        <sz val="16"/>
        <rFont val="Arial Black"/>
        <family val="2"/>
      </rPr>
      <t>902-0409-0531112320-244-22250</t>
    </r>
    <r>
      <rPr>
        <b/>
        <sz val="16"/>
        <rFont val="Arial Cyr"/>
        <family val="0"/>
      </rPr>
      <t xml:space="preserve">                     ИТОГО                                             в том числе:                    </t>
    </r>
  </si>
  <si>
    <r>
      <rPr>
        <b/>
        <i/>
        <sz val="16"/>
        <rFont val="Arial Black"/>
        <family val="2"/>
      </rPr>
      <t>902-0409-0531116170-244-12250</t>
    </r>
    <r>
      <rPr>
        <b/>
        <sz val="16"/>
        <rFont val="Arial Cyr"/>
        <family val="0"/>
      </rPr>
      <t xml:space="preserve">                     ИТОГО                                             в том числе:                    </t>
    </r>
  </si>
  <si>
    <t xml:space="preserve">ремонт автомобильных дорог (местный бюджет) </t>
  </si>
  <si>
    <t>ремонт автомобильных дорог (областной бюджет)</t>
  </si>
  <si>
    <r>
      <rPr>
        <b/>
        <i/>
        <sz val="16"/>
        <rFont val="Arial Black"/>
        <family val="2"/>
      </rPr>
      <t>902-0409-0531116170-244-22250</t>
    </r>
    <r>
      <rPr>
        <b/>
        <sz val="16"/>
        <rFont val="Arial Cyr"/>
        <family val="0"/>
      </rPr>
      <t xml:space="preserve">                     ИТОГО                                             в том числе:                    </t>
    </r>
  </si>
  <si>
    <t>ремонт автомобильных дорог и моста(областной бюджет)</t>
  </si>
  <si>
    <r>
      <rPr>
        <b/>
        <i/>
        <sz val="16"/>
        <rFont val="Arial Black"/>
        <family val="2"/>
      </rPr>
      <t>902-0409-05311S6170-244-12250</t>
    </r>
    <r>
      <rPr>
        <b/>
        <sz val="16"/>
        <rFont val="Arial Cyr"/>
        <family val="0"/>
      </rPr>
      <t xml:space="preserve">                     ИТОГО                                             в том числе:                    </t>
    </r>
  </si>
  <si>
    <r>
      <rPr>
        <b/>
        <i/>
        <sz val="16"/>
        <rFont val="Arial Black"/>
        <family val="2"/>
      </rPr>
      <t>902-0409-05311S6170-244-22250</t>
    </r>
    <r>
      <rPr>
        <b/>
        <sz val="16"/>
        <rFont val="Arial Cyr"/>
        <family val="0"/>
      </rPr>
      <t xml:space="preserve">                     ИТОГО                                             в том числе:                    </t>
    </r>
  </si>
  <si>
    <t>ремонт автомобильных дорог и моста(местный бюджет) - доля софинансирования</t>
  </si>
  <si>
    <t>ремонт автомобильных дорог (местный бюджет) - доля софинансирования</t>
  </si>
  <si>
    <t>Подпрограмма "Повышение безопасности дорожного движения в городском округе "город Клинцы Брянской области" в 2016-2020 г.</t>
  </si>
  <si>
    <t>Отчет об использовании бюджетных ассигнований муниципального дорожного фонда за 2016 год</t>
  </si>
  <si>
    <t>Глава города Клинцы</t>
  </si>
  <si>
    <t>Шкуратов О.П.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</si>
</sst>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/m;@"/>
    <numFmt numFmtId="167" formatCode="#,##0.000"/>
    <numFmt numFmtId="168" formatCode="0.0%"/>
    <numFmt numFmtId="169" formatCode="#,##0.0"/>
    <numFmt numFmtId="170" formatCode="#,##0.00_ ;\-#,##0.00\ "/>
  </numFmts>
  <fonts count="62">
    <font>
      <sz val="10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8"/>
      <name val="Arial Cyr"/>
      <family val="0"/>
    </font>
    <font>
      <i/>
      <sz val="10"/>
      <name val="Arial Cyr"/>
      <family val="0"/>
    </font>
    <font>
      <sz val="16"/>
      <name val="Arial"/>
      <family val="2"/>
    </font>
    <font>
      <b/>
      <i/>
      <sz val="16"/>
      <name val="Arial Black"/>
      <family val="2"/>
    </font>
    <font>
      <sz val="20"/>
      <name val="Arial"/>
      <family val="2"/>
    </font>
    <font>
      <sz val="18"/>
      <name val="Arial"/>
      <family val="2"/>
    </font>
    <font>
      <b/>
      <sz val="16"/>
      <color indexed="8"/>
      <name val="Arial Cyr"/>
      <family val="0"/>
    </font>
    <font>
      <b/>
      <i/>
      <sz val="16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sz val="16"/>
      <color indexed="10"/>
      <name val="Arial Cyr"/>
      <family val="0"/>
    </font>
    <font>
      <i/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sz val="16"/>
      <color rgb="FFFF0000"/>
      <name val="Arial Cyr"/>
      <family val="0"/>
    </font>
    <font>
      <i/>
      <sz val="16"/>
      <color theme="1"/>
      <name val="Arial Cyr"/>
      <family val="0"/>
    </font>
    <font>
      <b/>
      <sz val="16"/>
      <color theme="1"/>
      <name val="Arial Cyr"/>
      <family val="0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49" fontId="57" fillId="33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" fontId="15" fillId="0" borderId="0" xfId="0" applyNumberFormat="1" applyFont="1" applyAlignment="1">
      <alignment/>
    </xf>
    <xf numFmtId="4" fontId="59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60" fillId="33" borderId="10" xfId="0" applyNumberFormat="1" applyFont="1" applyFill="1" applyBorder="1" applyAlignment="1">
      <alignment horizontal="left" vertical="center" wrapText="1"/>
    </xf>
    <xf numFmtId="49" fontId="61" fillId="33" borderId="1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R76"/>
  <sheetViews>
    <sheetView tabSelected="1" view="pageBreakPreview" zoomScale="50" zoomScaleNormal="50" zoomScaleSheetLayoutView="50" zoomScalePageLayoutView="0" workbookViewId="0" topLeftCell="A1">
      <pane xSplit="4" ySplit="8" topLeftCell="E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7" sqref="B7"/>
    </sheetView>
  </sheetViews>
  <sheetFormatPr defaultColWidth="9.00390625" defaultRowHeight="12.75"/>
  <cols>
    <col min="2" max="2" width="83.125" style="0" customWidth="1"/>
    <col min="3" max="3" width="34.25390625" style="0" customWidth="1"/>
    <col min="4" max="4" width="35.375" style="0" customWidth="1"/>
    <col min="5" max="5" width="24.875" style="0" hidden="1" customWidth="1"/>
    <col min="6" max="6" width="33.125" style="0" customWidth="1"/>
    <col min="7" max="7" width="37.125" style="0" customWidth="1"/>
    <col min="8" max="8" width="29.25390625" style="0" hidden="1" customWidth="1"/>
    <col min="9" max="9" width="29.125" style="0" hidden="1" customWidth="1"/>
    <col min="10" max="10" width="23.125" style="0" customWidth="1"/>
    <col min="11" max="11" width="20.625" style="0" customWidth="1"/>
    <col min="12" max="12" width="20.875" style="0" customWidth="1"/>
    <col min="13" max="13" width="19.75390625" style="0" customWidth="1"/>
    <col min="14" max="15" width="18.00390625" style="0" customWidth="1"/>
    <col min="16" max="16" width="24.00390625" style="0" customWidth="1"/>
    <col min="17" max="17" width="18.875" style="0" customWidth="1"/>
    <col min="18" max="18" width="20.00390625" style="0" customWidth="1"/>
    <col min="19" max="19" width="11.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2.75">
      <c r="B2" s="34"/>
      <c r="C2" s="35"/>
      <c r="D2" s="35"/>
      <c r="E2" s="35"/>
      <c r="F2" s="35"/>
      <c r="G2" s="35"/>
      <c r="H2" s="33"/>
      <c r="I2" s="10"/>
      <c r="J2" s="1"/>
      <c r="K2" s="1"/>
      <c r="L2" s="1"/>
      <c r="M2" s="1"/>
      <c r="N2" s="1"/>
      <c r="O2" s="1"/>
      <c r="P2" s="1"/>
      <c r="Q2" s="1"/>
      <c r="R2" s="1"/>
    </row>
    <row r="3" spans="2:18" ht="12.75">
      <c r="B3" s="37"/>
      <c r="C3" s="37"/>
      <c r="D3" s="37"/>
      <c r="E3" s="37"/>
      <c r="F3" s="37"/>
      <c r="G3" s="37"/>
      <c r="H3" s="33"/>
      <c r="I3" s="10"/>
      <c r="J3" s="1"/>
      <c r="K3" s="1"/>
      <c r="L3" s="1"/>
      <c r="M3" s="1"/>
      <c r="N3" s="1"/>
      <c r="O3" s="1"/>
      <c r="P3" s="1"/>
      <c r="Q3" s="1"/>
      <c r="R3" s="1"/>
    </row>
    <row r="4" spans="2:18" ht="18">
      <c r="B4" s="37"/>
      <c r="C4" s="37"/>
      <c r="D4" s="37"/>
      <c r="E4" s="37"/>
      <c r="F4" s="37"/>
      <c r="G4" s="38" t="s">
        <v>17</v>
      </c>
      <c r="H4" s="33"/>
      <c r="I4" s="10"/>
      <c r="J4" s="1"/>
      <c r="K4" s="1"/>
      <c r="L4" s="1"/>
      <c r="M4" s="1"/>
      <c r="N4" s="1"/>
      <c r="O4" s="1"/>
      <c r="P4" s="1"/>
      <c r="Q4" s="1"/>
      <c r="R4" s="1"/>
    </row>
    <row r="5" spans="2:18" ht="45.75" customHeight="1">
      <c r="B5" s="57" t="s">
        <v>48</v>
      </c>
      <c r="C5" s="57"/>
      <c r="D5" s="57"/>
      <c r="E5" s="57"/>
      <c r="F5" s="57"/>
      <c r="G5" s="57"/>
      <c r="H5" s="58"/>
      <c r="I5" s="58"/>
      <c r="J5" s="42"/>
      <c r="K5" s="1"/>
      <c r="L5" s="1"/>
      <c r="M5" s="1"/>
      <c r="N5" s="1"/>
      <c r="O5" s="1"/>
      <c r="P5" s="1"/>
      <c r="Q5" s="1"/>
      <c r="R5" s="1"/>
    </row>
    <row r="6" spans="2:18" ht="45.75" customHeight="1">
      <c r="B6" s="40"/>
      <c r="C6" s="40"/>
      <c r="D6" s="40"/>
      <c r="E6" s="40"/>
      <c r="F6" s="40"/>
      <c r="G6" s="40"/>
      <c r="H6" s="36"/>
      <c r="I6" s="39"/>
      <c r="J6" s="11"/>
      <c r="K6" s="1"/>
      <c r="L6" s="1"/>
      <c r="M6" s="1"/>
      <c r="N6" s="1"/>
      <c r="O6" s="1"/>
      <c r="P6" s="1"/>
      <c r="Q6" s="1"/>
      <c r="R6" s="1"/>
    </row>
    <row r="7" spans="2:18" ht="75.75" customHeight="1">
      <c r="B7" s="41"/>
      <c r="C7" s="62" t="s">
        <v>15</v>
      </c>
      <c r="D7" s="63"/>
      <c r="E7" s="63"/>
      <c r="F7" s="64" t="s">
        <v>16</v>
      </c>
      <c r="G7" s="65"/>
      <c r="H7" s="27"/>
      <c r="I7" s="28"/>
      <c r="J7" s="11"/>
      <c r="K7" s="1"/>
      <c r="L7" s="1"/>
      <c r="M7" s="1"/>
      <c r="N7" s="1"/>
      <c r="O7" s="1"/>
      <c r="P7" s="1"/>
      <c r="Q7" s="1"/>
      <c r="R7" s="1"/>
    </row>
    <row r="8" spans="2:18" ht="124.5" customHeight="1">
      <c r="B8" s="3" t="s">
        <v>11</v>
      </c>
      <c r="C8" s="4" t="s">
        <v>12</v>
      </c>
      <c r="D8" s="4" t="s">
        <v>13</v>
      </c>
      <c r="E8" s="4" t="s">
        <v>14</v>
      </c>
      <c r="F8" s="4" t="s">
        <v>12</v>
      </c>
      <c r="G8" s="4" t="s">
        <v>13</v>
      </c>
      <c r="H8" s="4" t="s">
        <v>0</v>
      </c>
      <c r="I8" s="4" t="s">
        <v>1</v>
      </c>
      <c r="J8" s="4">
        <v>2014</v>
      </c>
      <c r="K8" s="4">
        <v>2015</v>
      </c>
      <c r="L8" s="8">
        <v>7</v>
      </c>
      <c r="M8" s="8"/>
      <c r="N8" s="8"/>
      <c r="O8" s="8">
        <v>40687</v>
      </c>
      <c r="P8" s="8"/>
      <c r="Q8" s="8"/>
      <c r="R8" s="8"/>
    </row>
    <row r="9" spans="2:18" ht="48" customHeight="1">
      <c r="B9" s="47" t="s">
        <v>18</v>
      </c>
      <c r="C9" s="48">
        <f>D9</f>
        <v>134961405.48000002</v>
      </c>
      <c r="D9" s="48">
        <f>D17+D28+D30+D32+D34+D36+D38+D43+D45</f>
        <v>134961405.48000002</v>
      </c>
      <c r="E9" s="48"/>
      <c r="F9" s="48">
        <f>F17+F28+F30+F32+F34+F36+F38+F43+F45</f>
        <v>134961405.48000002</v>
      </c>
      <c r="G9" s="48">
        <f>G17+G28+G30+G32+G34+G36+G38+G43+G45</f>
        <v>134961405.48000002</v>
      </c>
      <c r="H9" s="49"/>
      <c r="I9" s="50"/>
      <c r="J9" s="1"/>
      <c r="K9" s="5"/>
      <c r="L9" s="5"/>
      <c r="M9" s="5"/>
      <c r="N9" s="5"/>
      <c r="O9" s="5"/>
      <c r="P9" s="5"/>
      <c r="Q9" s="5"/>
      <c r="R9" s="5"/>
    </row>
    <row r="10" spans="2:18" ht="48" customHeight="1">
      <c r="B10" s="59" t="s">
        <v>47</v>
      </c>
      <c r="C10" s="60"/>
      <c r="D10" s="60"/>
      <c r="E10" s="60"/>
      <c r="F10" s="60"/>
      <c r="G10" s="60"/>
      <c r="H10" s="60"/>
      <c r="I10" s="61"/>
      <c r="J10" s="1"/>
      <c r="K10" s="5"/>
      <c r="L10" s="5"/>
      <c r="M10" s="5"/>
      <c r="N10" s="5"/>
      <c r="O10" s="5"/>
      <c r="P10" s="5"/>
      <c r="Q10" s="5"/>
      <c r="R10" s="5"/>
    </row>
    <row r="11" spans="2:18" ht="58.5" customHeight="1" hidden="1">
      <c r="B11" s="51" t="s">
        <v>10</v>
      </c>
      <c r="C11" s="52"/>
      <c r="D11" s="52">
        <v>1000000</v>
      </c>
      <c r="E11" s="52"/>
      <c r="F11" s="52"/>
      <c r="G11" s="15"/>
      <c r="H11" s="15"/>
      <c r="I11" s="15"/>
      <c r="J11" s="5"/>
      <c r="K11" s="9"/>
      <c r="L11" s="5"/>
      <c r="M11" s="5"/>
      <c r="N11" s="5"/>
      <c r="O11" s="5"/>
      <c r="P11" s="5"/>
      <c r="Q11" s="5"/>
      <c r="R11" s="5"/>
    </row>
    <row r="12" spans="2:18" ht="31.5" customHeight="1" hidden="1">
      <c r="B12" s="51" t="s">
        <v>3</v>
      </c>
      <c r="C12" s="52"/>
      <c r="D12" s="52">
        <v>499321.6</v>
      </c>
      <c r="E12" s="52"/>
      <c r="F12" s="52"/>
      <c r="G12" s="15"/>
      <c r="H12" s="15"/>
      <c r="I12" s="15"/>
      <c r="J12" s="5"/>
      <c r="K12" s="9"/>
      <c r="L12" s="5"/>
      <c r="M12" s="5"/>
      <c r="N12" s="5"/>
      <c r="O12" s="5"/>
      <c r="P12" s="5"/>
      <c r="Q12" s="5"/>
      <c r="R12" s="5"/>
    </row>
    <row r="13" spans="2:18" ht="33" customHeight="1" hidden="1">
      <c r="B13" s="51" t="s">
        <v>5</v>
      </c>
      <c r="C13" s="52"/>
      <c r="D13" s="52">
        <v>2630000</v>
      </c>
      <c r="E13" s="52"/>
      <c r="F13" s="52"/>
      <c r="G13" s="15"/>
      <c r="H13" s="15"/>
      <c r="I13" s="15"/>
      <c r="J13" s="5"/>
      <c r="K13" s="9"/>
      <c r="L13" s="5"/>
      <c r="M13" s="5"/>
      <c r="N13" s="5"/>
      <c r="O13" s="5"/>
      <c r="P13" s="5"/>
      <c r="Q13" s="5"/>
      <c r="R13" s="5"/>
    </row>
    <row r="14" spans="2:18" ht="27" customHeight="1" hidden="1">
      <c r="B14" s="51" t="s">
        <v>7</v>
      </c>
      <c r="C14" s="52"/>
      <c r="D14" s="52">
        <v>4097440</v>
      </c>
      <c r="E14" s="52"/>
      <c r="F14" s="52"/>
      <c r="G14" s="15"/>
      <c r="H14" s="15"/>
      <c r="I14" s="15"/>
      <c r="J14" s="5"/>
      <c r="K14" s="9"/>
      <c r="L14" s="5"/>
      <c r="M14" s="5"/>
      <c r="N14" s="5"/>
      <c r="O14" s="5"/>
      <c r="P14" s="5"/>
      <c r="Q14" s="5"/>
      <c r="R14" s="5"/>
    </row>
    <row r="15" spans="2:18" ht="25.5" customHeight="1" hidden="1">
      <c r="B15" s="51" t="s">
        <v>8</v>
      </c>
      <c r="C15" s="52"/>
      <c r="D15" s="52">
        <v>4691120</v>
      </c>
      <c r="E15" s="52"/>
      <c r="F15" s="52"/>
      <c r="G15" s="15"/>
      <c r="H15" s="15"/>
      <c r="I15" s="15"/>
      <c r="J15" s="5"/>
      <c r="K15" s="9"/>
      <c r="L15" s="5"/>
      <c r="M15" s="5"/>
      <c r="N15" s="5"/>
      <c r="O15" s="5"/>
      <c r="P15" s="5"/>
      <c r="Q15" s="5"/>
      <c r="R15" s="5"/>
    </row>
    <row r="16" spans="2:18" ht="28.5" customHeight="1" hidden="1">
      <c r="B16" s="51" t="s">
        <v>9</v>
      </c>
      <c r="C16" s="52"/>
      <c r="D16" s="52">
        <v>1272200</v>
      </c>
      <c r="E16" s="52"/>
      <c r="F16" s="52"/>
      <c r="G16" s="15"/>
      <c r="H16" s="15"/>
      <c r="I16" s="15"/>
      <c r="J16" s="5"/>
      <c r="K16" s="9"/>
      <c r="L16" s="5"/>
      <c r="M16" s="5"/>
      <c r="N16" s="5"/>
      <c r="O16" s="5"/>
      <c r="P16" s="5"/>
      <c r="Q16" s="5"/>
      <c r="R16" s="5"/>
    </row>
    <row r="17" spans="2:18" ht="74.25" customHeight="1">
      <c r="B17" s="53" t="s">
        <v>19</v>
      </c>
      <c r="C17" s="15">
        <f>D17</f>
        <v>16801859.27</v>
      </c>
      <c r="D17" s="15">
        <f>D18+D19+D20+D25+D26+D27</f>
        <v>16801859.27</v>
      </c>
      <c r="E17" s="15"/>
      <c r="F17" s="15">
        <f>G17</f>
        <v>16801859.27</v>
      </c>
      <c r="G17" s="15">
        <f>G18+G19+G20+G25+G26+G27</f>
        <v>16801859.27</v>
      </c>
      <c r="H17" s="15" t="e">
        <f>H20+#REF!+#REF!+#REF!+#REF!+#REF!+#REF!+#REF!+H27+#REF!</f>
        <v>#REF!</v>
      </c>
      <c r="I17" s="15" t="e">
        <f>I20+#REF!+#REF!+#REF!+#REF!+#REF!+#REF!+#REF!+I27</f>
        <v>#REF!</v>
      </c>
      <c r="J17" s="5"/>
      <c r="K17" s="9"/>
      <c r="L17" s="5"/>
      <c r="M17" s="5"/>
      <c r="N17" s="5"/>
      <c r="O17" s="5"/>
      <c r="P17" s="5"/>
      <c r="Q17" s="5"/>
      <c r="R17" s="5"/>
    </row>
    <row r="18" spans="2:18" ht="38.25" customHeight="1">
      <c r="B18" s="31" t="s">
        <v>20</v>
      </c>
      <c r="C18" s="46">
        <f>D18</f>
        <v>13143295</v>
      </c>
      <c r="D18" s="46">
        <v>13143295</v>
      </c>
      <c r="E18" s="46"/>
      <c r="F18" s="46">
        <f>G18</f>
        <v>13143295</v>
      </c>
      <c r="G18" s="46">
        <v>13143295</v>
      </c>
      <c r="H18" s="15"/>
      <c r="I18" s="15"/>
      <c r="J18" s="5"/>
      <c r="K18" s="9"/>
      <c r="L18" s="5"/>
      <c r="M18" s="5"/>
      <c r="N18" s="5"/>
      <c r="O18" s="5"/>
      <c r="P18" s="5"/>
      <c r="Q18" s="5"/>
      <c r="R18" s="5"/>
    </row>
    <row r="19" spans="2:18" ht="50.25" customHeight="1">
      <c r="B19" s="31" t="s">
        <v>21</v>
      </c>
      <c r="C19" s="46">
        <f>D19</f>
        <v>64256</v>
      </c>
      <c r="D19" s="46">
        <v>64256</v>
      </c>
      <c r="E19" s="46"/>
      <c r="F19" s="46">
        <f>G19</f>
        <v>64256</v>
      </c>
      <c r="G19" s="46">
        <v>64256</v>
      </c>
      <c r="H19" s="15"/>
      <c r="I19" s="15"/>
      <c r="J19" s="5"/>
      <c r="K19" s="9"/>
      <c r="L19" s="5"/>
      <c r="M19" s="5"/>
      <c r="N19" s="5"/>
      <c r="O19" s="5"/>
      <c r="P19" s="5"/>
      <c r="Q19" s="5"/>
      <c r="R19" s="5"/>
    </row>
    <row r="20" spans="2:18" s="18" customFormat="1" ht="44.25" customHeight="1">
      <c r="B20" s="30" t="s">
        <v>23</v>
      </c>
      <c r="C20" s="15">
        <f>D20</f>
        <v>947410.2</v>
      </c>
      <c r="D20" s="15">
        <v>947410.2</v>
      </c>
      <c r="E20" s="15"/>
      <c r="F20" s="15">
        <f>G20</f>
        <v>947410.2</v>
      </c>
      <c r="G20" s="15">
        <v>947410.2</v>
      </c>
      <c r="H20" s="15">
        <f>G20</f>
        <v>947410.2</v>
      </c>
      <c r="I20" s="15" t="e">
        <f>#REF!</f>
        <v>#REF!</v>
      </c>
      <c r="J20" s="16"/>
      <c r="K20" s="17"/>
      <c r="L20" s="16"/>
      <c r="M20" s="16"/>
      <c r="N20" s="16"/>
      <c r="O20" s="16"/>
      <c r="P20" s="16"/>
      <c r="Q20" s="16"/>
      <c r="R20" s="16"/>
    </row>
    <row r="21" spans="2:18" ht="68.25" customHeight="1" hidden="1">
      <c r="B21" s="30" t="s">
        <v>2</v>
      </c>
      <c r="C21" s="24">
        <v>23190138.76</v>
      </c>
      <c r="D21" s="24">
        <v>23190138.76</v>
      </c>
      <c r="E21" s="24"/>
      <c r="F21" s="15">
        <v>17691973.16</v>
      </c>
      <c r="G21" s="15">
        <v>17691973.16</v>
      </c>
      <c r="H21" s="15"/>
      <c r="I21" s="15"/>
      <c r="J21" s="5"/>
      <c r="K21" s="9"/>
      <c r="L21" s="5"/>
      <c r="M21" s="5"/>
      <c r="N21" s="5"/>
      <c r="O21" s="5"/>
      <c r="P21" s="5"/>
      <c r="Q21" s="5"/>
      <c r="R21" s="5"/>
    </row>
    <row r="22" spans="2:18" ht="68.25" customHeight="1" hidden="1">
      <c r="B22" s="30" t="s">
        <v>4</v>
      </c>
      <c r="C22" s="15">
        <v>2365065</v>
      </c>
      <c r="D22" s="15">
        <v>2365065</v>
      </c>
      <c r="E22" s="15"/>
      <c r="F22" s="15"/>
      <c r="G22" s="15"/>
      <c r="H22" s="15"/>
      <c r="I22" s="15"/>
      <c r="J22" s="5"/>
      <c r="K22" s="9"/>
      <c r="L22" s="5"/>
      <c r="M22" s="5"/>
      <c r="N22" s="5"/>
      <c r="O22" s="5"/>
      <c r="P22" s="5"/>
      <c r="Q22" s="5"/>
      <c r="R22" s="5"/>
    </row>
    <row r="23" spans="2:18" ht="68.25" customHeight="1" hidden="1">
      <c r="B23" s="30"/>
      <c r="C23" s="15">
        <v>-5000000</v>
      </c>
      <c r="D23" s="15">
        <v>-5000000</v>
      </c>
      <c r="E23" s="15"/>
      <c r="F23" s="15"/>
      <c r="G23" s="15"/>
      <c r="H23" s="15"/>
      <c r="I23" s="15"/>
      <c r="J23" s="5"/>
      <c r="K23" s="9"/>
      <c r="L23" s="5"/>
      <c r="M23" s="5"/>
      <c r="N23" s="5"/>
      <c r="O23" s="5"/>
      <c r="P23" s="5"/>
      <c r="Q23" s="5"/>
      <c r="R23" s="5"/>
    </row>
    <row r="24" spans="2:18" ht="68.25" customHeight="1" hidden="1">
      <c r="B24" s="30" t="s">
        <v>6</v>
      </c>
      <c r="C24" s="15">
        <v>7184205.64</v>
      </c>
      <c r="D24" s="15">
        <v>7184205.64</v>
      </c>
      <c r="E24" s="15"/>
      <c r="F24" s="15"/>
      <c r="G24" s="15"/>
      <c r="H24" s="15"/>
      <c r="I24" s="15"/>
      <c r="J24" s="5"/>
      <c r="K24" s="9"/>
      <c r="L24" s="5"/>
      <c r="M24" s="5"/>
      <c r="N24" s="5"/>
      <c r="O24" s="5"/>
      <c r="P24" s="5"/>
      <c r="Q24" s="5"/>
      <c r="R24" s="5"/>
    </row>
    <row r="25" spans="2:18" ht="41.25" customHeight="1">
      <c r="B25" s="31" t="s">
        <v>22</v>
      </c>
      <c r="C25" s="15">
        <f>D25</f>
        <v>498000</v>
      </c>
      <c r="D25" s="15">
        <v>498000</v>
      </c>
      <c r="E25" s="15"/>
      <c r="F25" s="15">
        <f>G25</f>
        <v>498000</v>
      </c>
      <c r="G25" s="15">
        <v>498000</v>
      </c>
      <c r="H25" s="15"/>
      <c r="I25" s="15"/>
      <c r="J25" s="5"/>
      <c r="K25" s="9"/>
      <c r="L25" s="5"/>
      <c r="M25" s="5"/>
      <c r="N25" s="5"/>
      <c r="O25" s="5"/>
      <c r="P25" s="5"/>
      <c r="Q25" s="5"/>
      <c r="R25" s="5"/>
    </row>
    <row r="26" spans="2:18" ht="108.75" customHeight="1">
      <c r="B26" s="30" t="s">
        <v>24</v>
      </c>
      <c r="C26" s="15">
        <f aca="true" t="shared" si="0" ref="C26:C38">D26</f>
        <v>2114898.07</v>
      </c>
      <c r="D26" s="15">
        <v>2114898.07</v>
      </c>
      <c r="E26" s="15"/>
      <c r="F26" s="15">
        <f aca="true" t="shared" si="1" ref="F26:F38">G26</f>
        <v>2114898.07</v>
      </c>
      <c r="G26" s="15">
        <v>2114898.07</v>
      </c>
      <c r="H26" s="15"/>
      <c r="I26" s="15"/>
      <c r="J26" s="5"/>
      <c r="K26" s="9"/>
      <c r="L26" s="5"/>
      <c r="M26" s="5"/>
      <c r="N26" s="5"/>
      <c r="O26" s="5"/>
      <c r="P26" s="5"/>
      <c r="Q26" s="5"/>
      <c r="R26" s="5"/>
    </row>
    <row r="27" spans="1:18" s="19" customFormat="1" ht="48" customHeight="1">
      <c r="A27" s="18"/>
      <c r="B27" s="30" t="s">
        <v>25</v>
      </c>
      <c r="C27" s="25">
        <f t="shared" si="0"/>
        <v>34000</v>
      </c>
      <c r="D27" s="25">
        <v>34000</v>
      </c>
      <c r="E27" s="25"/>
      <c r="F27" s="25">
        <f t="shared" si="1"/>
        <v>34000</v>
      </c>
      <c r="G27" s="25">
        <v>34000</v>
      </c>
      <c r="H27" s="14">
        <f>G27</f>
        <v>34000</v>
      </c>
      <c r="I27" s="14" t="e">
        <f>#REF!</f>
        <v>#REF!</v>
      </c>
      <c r="J27" s="20"/>
      <c r="K27" s="21"/>
      <c r="L27" s="21"/>
      <c r="M27" s="21"/>
      <c r="N27" s="21"/>
      <c r="O27" s="21"/>
      <c r="P27" s="21"/>
      <c r="Q27" s="21"/>
      <c r="R27" s="21"/>
    </row>
    <row r="28" spans="1:18" s="19" customFormat="1" ht="48" customHeight="1">
      <c r="A28" s="18"/>
      <c r="B28" s="53" t="s">
        <v>37</v>
      </c>
      <c r="C28" s="25">
        <f t="shared" si="0"/>
        <v>6072686.78</v>
      </c>
      <c r="D28" s="25">
        <f>D29</f>
        <v>6072686.78</v>
      </c>
      <c r="E28" s="25"/>
      <c r="F28" s="25">
        <f t="shared" si="1"/>
        <v>6072686.78</v>
      </c>
      <c r="G28" s="25">
        <f>G29</f>
        <v>6072686.78</v>
      </c>
      <c r="H28" s="14"/>
      <c r="I28" s="14"/>
      <c r="J28" s="20"/>
      <c r="K28" s="21"/>
      <c r="L28" s="21"/>
      <c r="M28" s="21"/>
      <c r="N28" s="21"/>
      <c r="O28" s="21"/>
      <c r="P28" s="21"/>
      <c r="Q28" s="21"/>
      <c r="R28" s="21"/>
    </row>
    <row r="29" spans="1:18" s="19" customFormat="1" ht="48" customHeight="1">
      <c r="A29" s="18"/>
      <c r="B29" s="30" t="s">
        <v>39</v>
      </c>
      <c r="C29" s="25">
        <f t="shared" si="0"/>
        <v>6072686.78</v>
      </c>
      <c r="D29" s="25">
        <v>6072686.78</v>
      </c>
      <c r="E29" s="25"/>
      <c r="F29" s="25">
        <f t="shared" si="1"/>
        <v>6072686.78</v>
      </c>
      <c r="G29" s="25">
        <v>6072686.78</v>
      </c>
      <c r="H29" s="14"/>
      <c r="I29" s="14"/>
      <c r="J29" s="20"/>
      <c r="K29" s="21"/>
      <c r="L29" s="21"/>
      <c r="M29" s="21"/>
      <c r="N29" s="21"/>
      <c r="O29" s="21"/>
      <c r="P29" s="21"/>
      <c r="Q29" s="21"/>
      <c r="R29" s="21"/>
    </row>
    <row r="30" spans="1:18" s="19" customFormat="1" ht="48" customHeight="1">
      <c r="A30" s="18"/>
      <c r="B30" s="53" t="s">
        <v>41</v>
      </c>
      <c r="C30" s="25">
        <f t="shared" si="0"/>
        <v>15896090</v>
      </c>
      <c r="D30" s="25">
        <f>D31</f>
        <v>15896090</v>
      </c>
      <c r="E30" s="25"/>
      <c r="F30" s="25">
        <f t="shared" si="1"/>
        <v>15896090</v>
      </c>
      <c r="G30" s="25">
        <f>G31</f>
        <v>15896090</v>
      </c>
      <c r="H30" s="14"/>
      <c r="I30" s="14"/>
      <c r="J30" s="20"/>
      <c r="K30" s="21"/>
      <c r="L30" s="21"/>
      <c r="M30" s="21"/>
      <c r="N30" s="21"/>
      <c r="O30" s="21"/>
      <c r="P30" s="21"/>
      <c r="Q30" s="21"/>
      <c r="R30" s="21"/>
    </row>
    <row r="31" spans="1:18" s="19" customFormat="1" ht="48" customHeight="1">
      <c r="A31" s="18"/>
      <c r="B31" s="30" t="s">
        <v>40</v>
      </c>
      <c r="C31" s="25">
        <f t="shared" si="0"/>
        <v>15896090</v>
      </c>
      <c r="D31" s="25">
        <v>15896090</v>
      </c>
      <c r="E31" s="25"/>
      <c r="F31" s="25">
        <f t="shared" si="1"/>
        <v>15896090</v>
      </c>
      <c r="G31" s="25">
        <v>15896090</v>
      </c>
      <c r="H31" s="14"/>
      <c r="I31" s="14"/>
      <c r="J31" s="20"/>
      <c r="K31" s="21"/>
      <c r="L31" s="21"/>
      <c r="M31" s="21"/>
      <c r="N31" s="21"/>
      <c r="O31" s="21"/>
      <c r="P31" s="21"/>
      <c r="Q31" s="21"/>
      <c r="R31" s="21"/>
    </row>
    <row r="32" spans="1:18" s="19" customFormat="1" ht="48" customHeight="1">
      <c r="A32" s="18"/>
      <c r="B32" s="53" t="s">
        <v>44</v>
      </c>
      <c r="C32" s="25">
        <f t="shared" si="0"/>
        <v>283757</v>
      </c>
      <c r="D32" s="25">
        <f>D33</f>
        <v>283757</v>
      </c>
      <c r="E32" s="25"/>
      <c r="F32" s="25">
        <f t="shared" si="1"/>
        <v>283757</v>
      </c>
      <c r="G32" s="25">
        <f>G33</f>
        <v>283757</v>
      </c>
      <c r="H32" s="14"/>
      <c r="I32" s="14"/>
      <c r="J32" s="20"/>
      <c r="K32" s="21"/>
      <c r="L32" s="21"/>
      <c r="M32" s="21"/>
      <c r="N32" s="21"/>
      <c r="O32" s="21"/>
      <c r="P32" s="21"/>
      <c r="Q32" s="21"/>
      <c r="R32" s="21"/>
    </row>
    <row r="33" spans="1:18" s="19" customFormat="1" ht="63" customHeight="1">
      <c r="A33" s="18"/>
      <c r="B33" s="30" t="s">
        <v>46</v>
      </c>
      <c r="C33" s="25">
        <f t="shared" si="0"/>
        <v>283757</v>
      </c>
      <c r="D33" s="25">
        <v>283757</v>
      </c>
      <c r="E33" s="25"/>
      <c r="F33" s="25">
        <f t="shared" si="1"/>
        <v>283757</v>
      </c>
      <c r="G33" s="25">
        <v>283757</v>
      </c>
      <c r="H33" s="14"/>
      <c r="I33" s="14"/>
      <c r="J33" s="20"/>
      <c r="K33" s="21"/>
      <c r="L33" s="21"/>
      <c r="M33" s="21"/>
      <c r="N33" s="21"/>
      <c r="O33" s="21"/>
      <c r="P33" s="21"/>
      <c r="Q33" s="21"/>
      <c r="R33" s="21"/>
    </row>
    <row r="34" spans="1:18" s="19" customFormat="1" ht="48" customHeight="1">
      <c r="A34" s="18"/>
      <c r="B34" s="53" t="s">
        <v>38</v>
      </c>
      <c r="C34" s="25">
        <f t="shared" si="0"/>
        <v>88322206.98</v>
      </c>
      <c r="D34" s="25">
        <f>D35</f>
        <v>88322206.98</v>
      </c>
      <c r="E34" s="25"/>
      <c r="F34" s="25">
        <f t="shared" si="1"/>
        <v>88322206.98</v>
      </c>
      <c r="G34" s="25">
        <f>G35</f>
        <v>88322206.98</v>
      </c>
      <c r="H34" s="14"/>
      <c r="I34" s="14"/>
      <c r="J34" s="20"/>
      <c r="K34" s="21"/>
      <c r="L34" s="21"/>
      <c r="M34" s="21"/>
      <c r="N34" s="21"/>
      <c r="O34" s="21"/>
      <c r="P34" s="21"/>
      <c r="Q34" s="21"/>
      <c r="R34" s="21"/>
    </row>
    <row r="35" spans="1:18" s="19" customFormat="1" ht="48" customHeight="1">
      <c r="A35" s="18"/>
      <c r="B35" s="30" t="s">
        <v>42</v>
      </c>
      <c r="C35" s="25">
        <f t="shared" si="0"/>
        <v>88322206.98</v>
      </c>
      <c r="D35" s="25">
        <v>88322206.98</v>
      </c>
      <c r="E35" s="25"/>
      <c r="F35" s="25">
        <f t="shared" si="1"/>
        <v>88322206.98</v>
      </c>
      <c r="G35" s="25">
        <v>88322206.98</v>
      </c>
      <c r="H35" s="14"/>
      <c r="I35" s="14"/>
      <c r="J35" s="20"/>
      <c r="K35" s="21"/>
      <c r="L35" s="21"/>
      <c r="M35" s="21"/>
      <c r="N35" s="21"/>
      <c r="O35" s="21"/>
      <c r="P35" s="21"/>
      <c r="Q35" s="21"/>
      <c r="R35" s="21"/>
    </row>
    <row r="36" spans="1:18" s="19" customFormat="1" ht="48" customHeight="1">
      <c r="A36" s="18"/>
      <c r="B36" s="53" t="s">
        <v>43</v>
      </c>
      <c r="C36" s="25">
        <f t="shared" si="0"/>
        <v>4648560.28</v>
      </c>
      <c r="D36" s="25">
        <f>D37</f>
        <v>4648560.28</v>
      </c>
      <c r="E36" s="25"/>
      <c r="F36" s="25">
        <f t="shared" si="1"/>
        <v>4648560.28</v>
      </c>
      <c r="G36" s="25">
        <f>G37</f>
        <v>4648560.28</v>
      </c>
      <c r="H36" s="14"/>
      <c r="I36" s="14"/>
      <c r="J36" s="20"/>
      <c r="K36" s="21"/>
      <c r="L36" s="21"/>
      <c r="M36" s="21"/>
      <c r="N36" s="21"/>
      <c r="O36" s="21"/>
      <c r="P36" s="21"/>
      <c r="Q36" s="21"/>
      <c r="R36" s="21"/>
    </row>
    <row r="37" spans="1:18" s="19" customFormat="1" ht="78" customHeight="1">
      <c r="A37" s="18"/>
      <c r="B37" s="30" t="s">
        <v>45</v>
      </c>
      <c r="C37" s="25">
        <f t="shared" si="0"/>
        <v>4648560.28</v>
      </c>
      <c r="D37" s="25">
        <v>4648560.28</v>
      </c>
      <c r="E37" s="25"/>
      <c r="F37" s="25">
        <f t="shared" si="1"/>
        <v>4648560.28</v>
      </c>
      <c r="G37" s="25">
        <v>4648560.28</v>
      </c>
      <c r="H37" s="14"/>
      <c r="I37" s="14"/>
      <c r="J37" s="20"/>
      <c r="K37" s="21"/>
      <c r="L37" s="21"/>
      <c r="M37" s="21"/>
      <c r="N37" s="21"/>
      <c r="O37" s="21"/>
      <c r="P37" s="21"/>
      <c r="Q37" s="21"/>
      <c r="R37" s="21"/>
    </row>
    <row r="38" spans="1:18" s="19" customFormat="1" ht="87" customHeight="1">
      <c r="A38" s="18"/>
      <c r="B38" s="53" t="s">
        <v>26</v>
      </c>
      <c r="C38" s="25">
        <f t="shared" si="0"/>
        <v>1493883.65</v>
      </c>
      <c r="D38" s="25">
        <f>D39+D40+D41+D42</f>
        <v>1493883.65</v>
      </c>
      <c r="E38" s="25"/>
      <c r="F38" s="25">
        <f t="shared" si="1"/>
        <v>1493883.65</v>
      </c>
      <c r="G38" s="25">
        <f>G39+G40+G41+G42</f>
        <v>1493883.65</v>
      </c>
      <c r="H38" s="25">
        <f>G38</f>
        <v>1493883.65</v>
      </c>
      <c r="I38" s="25" t="e">
        <f>#REF!</f>
        <v>#REF!</v>
      </c>
      <c r="J38" s="20"/>
      <c r="K38" s="21"/>
      <c r="L38" s="21"/>
      <c r="M38" s="21"/>
      <c r="N38" s="21"/>
      <c r="O38" s="21"/>
      <c r="P38" s="21"/>
      <c r="Q38" s="21"/>
      <c r="R38" s="21"/>
    </row>
    <row r="39" spans="1:18" s="19" customFormat="1" ht="85.5" customHeight="1">
      <c r="A39" s="18"/>
      <c r="B39" s="32" t="s">
        <v>27</v>
      </c>
      <c r="C39" s="25">
        <f>D39</f>
        <v>99999</v>
      </c>
      <c r="D39" s="25">
        <v>99999</v>
      </c>
      <c r="E39" s="25"/>
      <c r="F39" s="25">
        <v>99999</v>
      </c>
      <c r="G39" s="25">
        <v>99999</v>
      </c>
      <c r="H39" s="25">
        <f>G39</f>
        <v>99999</v>
      </c>
      <c r="I39" s="25" t="e">
        <f>#REF!</f>
        <v>#REF!</v>
      </c>
      <c r="J39" s="20"/>
      <c r="K39" s="21"/>
      <c r="L39" s="21"/>
      <c r="M39" s="21"/>
      <c r="N39" s="21"/>
      <c r="O39" s="21"/>
      <c r="P39" s="21"/>
      <c r="Q39" s="21"/>
      <c r="R39" s="21"/>
    </row>
    <row r="40" spans="1:18" s="19" customFormat="1" ht="33" customHeight="1">
      <c r="A40" s="18"/>
      <c r="B40" s="32" t="s">
        <v>28</v>
      </c>
      <c r="C40" s="25">
        <f>D40</f>
        <v>73600</v>
      </c>
      <c r="D40" s="25">
        <v>73600</v>
      </c>
      <c r="E40" s="25"/>
      <c r="F40" s="25">
        <f>G40</f>
        <v>73600</v>
      </c>
      <c r="G40" s="25">
        <v>73600</v>
      </c>
      <c r="H40" s="29">
        <f>G40</f>
        <v>73600</v>
      </c>
      <c r="I40" s="29" t="e">
        <f>#REF!</f>
        <v>#REF!</v>
      </c>
      <c r="J40" s="20"/>
      <c r="K40" s="21"/>
      <c r="L40" s="21"/>
      <c r="M40" s="21"/>
      <c r="N40" s="21"/>
      <c r="O40" s="21"/>
      <c r="P40" s="21"/>
      <c r="Q40" s="21"/>
      <c r="R40" s="21"/>
    </row>
    <row r="41" spans="1:18" s="19" customFormat="1" ht="51" customHeight="1">
      <c r="A41" s="18"/>
      <c r="B41" s="32" t="s">
        <v>29</v>
      </c>
      <c r="C41" s="25">
        <f>D41</f>
        <v>1221284.65</v>
      </c>
      <c r="D41" s="25">
        <v>1221284.65</v>
      </c>
      <c r="E41" s="25"/>
      <c r="F41" s="25">
        <f>G41</f>
        <v>1221284.65</v>
      </c>
      <c r="G41" s="25">
        <v>1221284.65</v>
      </c>
      <c r="H41" s="29"/>
      <c r="I41" s="29"/>
      <c r="J41" s="20"/>
      <c r="K41" s="21"/>
      <c r="L41" s="21"/>
      <c r="M41" s="21"/>
      <c r="N41" s="21"/>
      <c r="O41" s="21"/>
      <c r="P41" s="21"/>
      <c r="Q41" s="21"/>
      <c r="R41" s="21"/>
    </row>
    <row r="42" spans="1:18" s="19" customFormat="1" ht="57" customHeight="1">
      <c r="A42" s="18"/>
      <c r="B42" s="32" t="s">
        <v>30</v>
      </c>
      <c r="C42" s="25">
        <f>D42</f>
        <v>99000</v>
      </c>
      <c r="D42" s="25">
        <v>99000</v>
      </c>
      <c r="E42" s="25"/>
      <c r="F42" s="25">
        <f>G42</f>
        <v>99000</v>
      </c>
      <c r="G42" s="25">
        <v>99000</v>
      </c>
      <c r="H42" s="29"/>
      <c r="I42" s="29"/>
      <c r="J42" s="20"/>
      <c r="K42" s="21"/>
      <c r="L42" s="21"/>
      <c r="M42" s="21"/>
      <c r="N42" s="21"/>
      <c r="O42" s="21"/>
      <c r="P42" s="21"/>
      <c r="Q42" s="21"/>
      <c r="R42" s="21"/>
    </row>
    <row r="43" spans="2:18" ht="85.5" customHeight="1">
      <c r="B43" s="54" t="s">
        <v>32</v>
      </c>
      <c r="C43" s="25">
        <f>C44</f>
        <v>130622</v>
      </c>
      <c r="D43" s="25">
        <f>D44</f>
        <v>130622</v>
      </c>
      <c r="E43" s="25"/>
      <c r="F43" s="25">
        <f>F44</f>
        <v>130622</v>
      </c>
      <c r="G43" s="25">
        <f>G44</f>
        <v>130622</v>
      </c>
      <c r="H43" s="14">
        <f>G43</f>
        <v>130622</v>
      </c>
      <c r="I43" s="14" t="e">
        <f>#REF!</f>
        <v>#REF!</v>
      </c>
      <c r="J43" s="7"/>
      <c r="K43" s="6"/>
      <c r="L43" s="6"/>
      <c r="M43" s="6"/>
      <c r="N43" s="6"/>
      <c r="O43" s="6"/>
      <c r="P43" s="6"/>
      <c r="Q43" s="6"/>
      <c r="R43" s="6"/>
    </row>
    <row r="44" spans="2:18" ht="67.5" customHeight="1">
      <c r="B44" s="55" t="s">
        <v>31</v>
      </c>
      <c r="C44" s="25">
        <f>D44</f>
        <v>130622</v>
      </c>
      <c r="D44" s="25">
        <v>130622</v>
      </c>
      <c r="E44" s="25"/>
      <c r="F44" s="25">
        <f>G44</f>
        <v>130622</v>
      </c>
      <c r="G44" s="25">
        <v>130622</v>
      </c>
      <c r="H44" s="14">
        <f>G44</f>
        <v>130622</v>
      </c>
      <c r="I44" s="14" t="e">
        <f>#REF!</f>
        <v>#REF!</v>
      </c>
      <c r="J44" s="7"/>
      <c r="K44" s="6"/>
      <c r="L44" s="6"/>
      <c r="M44" s="6"/>
      <c r="N44" s="6"/>
      <c r="O44" s="6"/>
      <c r="P44" s="6"/>
      <c r="Q44" s="6"/>
      <c r="R44" s="6"/>
    </row>
    <row r="45" spans="1:18" s="22" customFormat="1" ht="76.5" customHeight="1">
      <c r="A45" s="26"/>
      <c r="B45" s="54" t="s">
        <v>33</v>
      </c>
      <c r="C45" s="25">
        <f>D45</f>
        <v>1311739.52</v>
      </c>
      <c r="D45" s="25">
        <f>D46+D47+D48</f>
        <v>1311739.52</v>
      </c>
      <c r="E45" s="25"/>
      <c r="F45" s="25">
        <f>G45</f>
        <v>1311739.52</v>
      </c>
      <c r="G45" s="25">
        <f>G46+G47+G48</f>
        <v>1311739.52</v>
      </c>
      <c r="H45" s="14" t="e">
        <f>H46+H48+#REF!</f>
        <v>#REF!</v>
      </c>
      <c r="I45" s="14" t="e">
        <f>I46+I48</f>
        <v>#REF!</v>
      </c>
      <c r="J45" s="23"/>
      <c r="K45" s="23"/>
      <c r="L45" s="23"/>
      <c r="M45" s="23"/>
      <c r="N45" s="23"/>
      <c r="O45" s="23"/>
      <c r="P45" s="23"/>
      <c r="Q45" s="23"/>
      <c r="R45" s="23"/>
    </row>
    <row r="46" spans="2:18" s="13" customFormat="1" ht="88.5" customHeight="1">
      <c r="B46" s="32" t="s">
        <v>34</v>
      </c>
      <c r="C46" s="25">
        <f>D46</f>
        <v>198614.72</v>
      </c>
      <c r="D46" s="25">
        <v>198614.72</v>
      </c>
      <c r="E46" s="25"/>
      <c r="F46" s="25">
        <f>G46</f>
        <v>198614.72</v>
      </c>
      <c r="G46" s="25">
        <v>198614.72</v>
      </c>
      <c r="H46" s="14">
        <f>G46</f>
        <v>198614.72</v>
      </c>
      <c r="I46" s="14" t="e">
        <f>#REF!</f>
        <v>#REF!</v>
      </c>
      <c r="J46" s="12"/>
      <c r="K46" s="12"/>
      <c r="L46" s="12"/>
      <c r="M46" s="12"/>
      <c r="N46" s="12"/>
      <c r="O46" s="12"/>
      <c r="P46" s="12"/>
      <c r="Q46" s="12"/>
      <c r="R46" s="12"/>
    </row>
    <row r="47" spans="2:18" s="13" customFormat="1" ht="88.5" customHeight="1">
      <c r="B47" s="32" t="s">
        <v>36</v>
      </c>
      <c r="C47" s="25">
        <f>D47</f>
        <v>113280</v>
      </c>
      <c r="D47" s="25">
        <v>113280</v>
      </c>
      <c r="E47" s="25"/>
      <c r="F47" s="25">
        <f>G47</f>
        <v>113280</v>
      </c>
      <c r="G47" s="25">
        <v>113280</v>
      </c>
      <c r="H47" s="14"/>
      <c r="I47" s="14"/>
      <c r="J47" s="12"/>
      <c r="K47" s="12"/>
      <c r="L47" s="12"/>
      <c r="M47" s="12"/>
      <c r="N47" s="12"/>
      <c r="O47" s="12"/>
      <c r="P47" s="12"/>
      <c r="Q47" s="12"/>
      <c r="R47" s="12"/>
    </row>
    <row r="48" spans="1:18" s="22" customFormat="1" ht="61.5" customHeight="1">
      <c r="A48" s="26"/>
      <c r="B48" s="32" t="s">
        <v>35</v>
      </c>
      <c r="C48" s="25">
        <f>D48</f>
        <v>999844.8</v>
      </c>
      <c r="D48" s="25">
        <v>999844.8</v>
      </c>
      <c r="E48" s="25"/>
      <c r="F48" s="25">
        <f>G48</f>
        <v>999844.8</v>
      </c>
      <c r="G48" s="25">
        <v>999844.8</v>
      </c>
      <c r="H48" s="14">
        <f>G48</f>
        <v>999844.8</v>
      </c>
      <c r="I48" s="14" t="e">
        <f>#REF!</f>
        <v>#REF!</v>
      </c>
      <c r="J48" s="23"/>
      <c r="K48" s="23"/>
      <c r="L48" s="23"/>
      <c r="M48" s="23"/>
      <c r="N48" s="23"/>
      <c r="O48" s="23"/>
      <c r="P48" s="23"/>
      <c r="Q48" s="23"/>
      <c r="R48" s="23"/>
    </row>
    <row r="49" spans="7:9" ht="12.75">
      <c r="G49" s="2"/>
      <c r="H49" s="2"/>
      <c r="I49" s="2"/>
    </row>
    <row r="50" spans="7:9" ht="12.75" hidden="1">
      <c r="G50" s="2"/>
      <c r="H50" s="2"/>
      <c r="I50" s="2"/>
    </row>
    <row r="51" spans="7:9" ht="12.75" hidden="1">
      <c r="G51" s="2"/>
      <c r="H51" s="2"/>
      <c r="I51" s="2"/>
    </row>
    <row r="52" spans="2:9" ht="56.25" customHeight="1">
      <c r="B52" s="56" t="s">
        <v>49</v>
      </c>
      <c r="C52" s="56"/>
      <c r="D52" s="56"/>
      <c r="G52" s="45" t="s">
        <v>50</v>
      </c>
      <c r="H52" s="2"/>
      <c r="I52" s="2"/>
    </row>
    <row r="53" spans="7:9" ht="12.75">
      <c r="G53" s="2"/>
      <c r="H53" s="2"/>
      <c r="I53" s="2"/>
    </row>
    <row r="54" spans="2:9" ht="23.25">
      <c r="B54" s="56"/>
      <c r="C54" s="56"/>
      <c r="D54" s="56"/>
      <c r="E54" s="44"/>
      <c r="F54" s="44"/>
      <c r="G54" s="43"/>
      <c r="H54" s="2"/>
      <c r="I54" s="2"/>
    </row>
    <row r="55" spans="7:9" ht="12.75">
      <c r="G55" s="2"/>
      <c r="H55" s="2"/>
      <c r="I55" s="2"/>
    </row>
    <row r="56" spans="7:9" ht="12.75"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7:9" ht="12.75">
      <c r="G60" s="2"/>
      <c r="H60" s="2"/>
      <c r="I60" s="2"/>
    </row>
    <row r="61" spans="7:9" ht="12.75">
      <c r="G61" s="2"/>
      <c r="H61" s="2"/>
      <c r="I61" s="2"/>
    </row>
    <row r="62" spans="7:9" ht="12.75"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</sheetData>
  <sheetProtection/>
  <mergeCells count="6">
    <mergeCell ref="B52:D52"/>
    <mergeCell ref="B54:D54"/>
    <mergeCell ref="B5:I5"/>
    <mergeCell ref="B10:I10"/>
    <mergeCell ref="C7:E7"/>
    <mergeCell ref="F7:G7"/>
  </mergeCells>
  <printOptions/>
  <pageMargins left="0.3937007874015748" right="0" top="0.1968503937007874" bottom="0" header="0.5118110236220472" footer="0.5118110236220472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 </dc:creator>
  <cp:keywords/>
  <dc:description/>
  <cp:lastModifiedBy>User</cp:lastModifiedBy>
  <cp:lastPrinted>2017-03-28T06:57:17Z</cp:lastPrinted>
  <dcterms:created xsi:type="dcterms:W3CDTF">2007-10-29T09:22:29Z</dcterms:created>
  <dcterms:modified xsi:type="dcterms:W3CDTF">2017-03-28T06:57:22Z</dcterms:modified>
  <cp:category/>
  <cp:version/>
  <cp:contentType/>
  <cp:contentStatus/>
</cp:coreProperties>
</file>