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Приложение_8" sheetId="1" r:id="rId1"/>
    <sheet name="Приложение_9" sheetId="2" r:id="rId2"/>
  </sheets>
  <definedNames>
    <definedName name="_xlnm._FilterDatabase" localSheetId="0" hidden="1">'Приложение_8'!$A$8:$G$578</definedName>
    <definedName name="_xlnm._FilterDatabase" localSheetId="1" hidden="1">'Приложение_9'!$A$7:$F$375</definedName>
    <definedName name="_xlnm.Print_Titles" localSheetId="0">'Приложение_8'!$7:$7</definedName>
    <definedName name="_xlnm.Print_Titles" localSheetId="1">'Приложение_9'!$6:$6</definedName>
    <definedName name="_xlnm.Print_Area" localSheetId="0">'Приложение_8'!$A$1:$R$582</definedName>
    <definedName name="_xlnm.Print_Area" localSheetId="1">'Приложение_9'!$A$1:$S$379</definedName>
  </definedNames>
  <calcPr fullCalcOnLoad="1"/>
</workbook>
</file>

<file path=xl/sharedStrings.xml><?xml version="1.0" encoding="utf-8"?>
<sst xmlns="http://schemas.openxmlformats.org/spreadsheetml/2006/main" count="2010" uniqueCount="211">
  <si>
    <t/>
  </si>
  <si>
    <t>рублей</t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</si>
  <si>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</si>
  <si>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</si>
  <si>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</si>
  <si>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</si>
  <si>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</si>
  <si>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</si>
  <si>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</si>
  <si>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</si>
  <si>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</si>
  <si>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</si>
  <si>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</si>
  <si>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</si>
  <si>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</si>
  <si>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</si>
  <si>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</si>
  <si>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</si>
  <si>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</si>
  <si>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</si>
  <si>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</si>
  <si>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</si>
  <si>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</si>
  <si>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</si>
  <si>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</si>
  <si>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</si>
  <si>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</si>
  <si>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</si>
  <si>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</si>
  <si>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</si>
  <si>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</si>
  <si>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</si>
  <si>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</si>
  <si>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</si>
  <si>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</si>
  <si>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</si>
  <si>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</si>
  <si>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</si>
  <si>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</si>
  <si>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</si>
  <si>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</si>
  <si>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</si>
  <si>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</si>
  <si>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</si>
  <si>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</si>
  <si>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</si>
  <si>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</si>
  <si>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</si>
  <si>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</si>
  <si>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</si>
  <si>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</si>
  <si>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</si>
  <si>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</si>
  <si>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</si>
  <si>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</si>
  <si>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</si>
  <si>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</si>
  <si>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</si>
  <si>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</si>
  <si>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</si>
  <si>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</si>
  <si>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</si>
  <si>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</si>
  <si>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</si>
  <si>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</si>
  <si>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</si>
  <si>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</si>
  <si>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2015 год</t>
  </si>
  <si>
    <t>2016 год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</si>
  <si>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</si>
  <si>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</si>
  <si>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</si>
  <si>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</si>
  <si>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</si>
  <si>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</si>
  <si>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</si>
  <si>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</si>
  <si>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</si>
  <si>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</si>
  <si>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</si>
  <si>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</si>
  <si>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</si>
  <si>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</si>
  <si>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</si>
  <si>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</si>
  <si>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</si>
  <si>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</si>
  <si>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</si>
  <si>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</si>
  <si>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</si>
  <si>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</si>
  <si>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</si>
  <si>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</si>
  <si>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8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</si>
  <si>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</si>
  <si>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</si>
  <si>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</si>
  <si>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</si>
  <si>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</si>
  <si>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</si>
  <si>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</si>
  <si>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</si>
  <si>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</si>
  <si>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</si>
  <si>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</si>
  <si>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</si>
  <si>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</si>
  <si>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</si>
  <si>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</si>
  <si>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</si>
  <si>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</si>
  <si>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</si>
  <si>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</si>
  <si>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</si>
  <si>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</si>
  <si>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</si>
  <si>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</si>
  <si>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</si>
  <si>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</si>
  <si>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</si>
  <si>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</si>
  <si>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</si>
  <si>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Мероприятия по капитальному ремонту многоквартирных домов за счет средств местного бюджета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</si>
  <si>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</si>
  <si>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</si>
  <si>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</si>
  <si>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</si>
  <si>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</si>
  <si>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</si>
  <si>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</si>
  <si>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</si>
  <si>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</si>
  <si>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</si>
  <si>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</si>
  <si>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</si>
  <si>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</si>
  <si>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</si>
  <si>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</si>
  <si>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</si>
  <si>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</si>
  <si>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</si>
  <si>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</si>
  <si>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</si>
  <si>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</si>
  <si>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</si>
  <si>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</si>
  <si>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</si>
  <si>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</si>
  <si>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на 2014 год</t>
  </si>
  <si>
    <t>Распределение расходов  бюджета городского округа по целевым статьям (муниципальным программам и непрограммным наравлениям деятельности), группам видов расходов на плановый период 2015 и 2016 годов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</si>
  <si>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</si>
  <si>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</si>
  <si>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</si>
  <si>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</si>
  <si>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</si>
  <si>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</si>
  <si>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</si>
  <si>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</si>
  <si>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</si>
  <si>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</si>
  <si>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</si>
  <si>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</si>
  <si>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</si>
  <si>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</si>
  <si>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</si>
  <si>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</si>
  <si>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</si>
  <si>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</si>
  <si>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</si>
  <si>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</si>
  <si>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</si>
  <si>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Предоставление субсидий  бюджетным, автономным учреждениям и иным некоммерческим организациям</t>
  </si>
  <si>
    <t>изменения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</si>
  <si>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</si>
  <si>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</si>
  <si>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</si>
  <si>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</si>
  <si>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</si>
  <si>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</si>
  <si>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</si>
  <si>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</si>
  <si>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</si>
  <si>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</si>
  <si>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</si>
  <si>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</si>
  <si>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Изменения 04 2014</t>
  </si>
  <si>
    <t xml:space="preserve">        Дополнительные меры государственной поддержки обучающихся</t>
  </si>
  <si>
    <t xml:space="preserve">        Социальные выплаты молодым семьям на приобретение жилья</t>
  </si>
  <si>
    <t xml:space="preserve">Бюджетные инвестиции 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</si>
  <si>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</si>
  <si>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 xml:space="preserve">        Мероприятия по проведению оздоровительной компании детей</t>
  </si>
  <si>
    <t>Финасовое управление Клинцовской городской администрации</t>
  </si>
  <si>
    <t>О1</t>
  </si>
  <si>
    <t>Многофункциональный центп</t>
  </si>
  <si>
    <t>Подпрограмма "Создание многофункционального центра  оказания муниципальных услуг" (201-2016 годы)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</si>
  <si>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</si>
  <si>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</si>
  <si>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Прочие расходы в области жилищного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</si>
  <si>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</si>
  <si>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18 07 2014</t>
  </si>
  <si>
    <t>Обеспечение мероприятий по капитальному ремонту многоквартирных домов за счет средств бюджетов субъектов российской федерапции</t>
  </si>
  <si>
    <t>Отдельные мероприятия по развитию образования</t>
  </si>
  <si>
    <t>Мероприятия по проведению оздоровительной компании детей</t>
  </si>
  <si>
    <t>06 08 2014</t>
  </si>
  <si>
    <t>Повышение качества и доступности предоставления государственных и муниципальных услуг</t>
  </si>
  <si>
    <t>06 08</t>
  </si>
  <si>
    <t>10 09 2014</t>
  </si>
  <si>
    <t>Субсидии на обеспечение мероприятий по капитальному ремонту многоквартирных домов за счет средств бюджетов</t>
  </si>
  <si>
    <t>Приложение 8 к решению Клинцовского городского Совета народных депутатов от    10.09.2014 г. № 5-1034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</si>
  <si>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Беляй В.В.</t>
  </si>
  <si>
    <t>Приложение 9 к решению Клинцовского городского Совета народных депутатов от  10.09.2014 г. № 5-1034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</si>
</sst>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5" fillId="3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16">
    <xf numFmtId="0" fontId="0" fillId="0" borderId="0" xfId="0" applyFont="1" applyFill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" fillId="34" borderId="10" xfId="0" applyFont="1" applyFill="1" applyBorder="1" applyAlignment="1">
      <alignment horizontal="justify" vertical="top"/>
    </xf>
    <xf numFmtId="0" fontId="5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34" borderId="10" xfId="0" applyFont="1" applyFill="1" applyBorder="1" applyAlignment="1">
      <alignment horizontal="justify" vertical="top"/>
    </xf>
    <xf numFmtId="4" fontId="4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9" fillId="0" borderId="0" xfId="42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7" fillId="30" borderId="10" xfId="53" applyFont="1" applyFill="1" applyBorder="1" applyAlignment="1">
      <alignment vertical="top" wrapText="1"/>
      <protection/>
    </xf>
    <xf numFmtId="0" fontId="7" fillId="30" borderId="10" xfId="54" applyFont="1" applyFill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9" fillId="30" borderId="10" xfId="54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54" fillId="0" borderId="10" xfId="0" applyNumberFormat="1" applyFont="1" applyFill="1" applyBorder="1" applyAlignment="1">
      <alignment horizontal="right" vertical="center" wrapText="1"/>
    </xf>
    <xf numFmtId="4" fontId="55" fillId="34" borderId="10" xfId="0" applyNumberFormat="1" applyFont="1" applyFill="1" applyBorder="1" applyAlignment="1">
      <alignment horizontal="right" vertical="center" wrapText="1"/>
    </xf>
    <xf numFmtId="4" fontId="55" fillId="34" borderId="10" xfId="0" applyNumberFormat="1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4" fontId="3" fillId="34" borderId="0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3" fillId="34" borderId="0" xfId="0" applyFont="1" applyFill="1" applyAlignment="1">
      <alignment horizontal="justify" vertical="distributed" wrapText="1"/>
    </xf>
    <xf numFmtId="0" fontId="3" fillId="0" borderId="0" xfId="0" applyFont="1" applyFill="1" applyAlignment="1">
      <alignment horizontal="justify" vertical="distributed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6" fillId="0" borderId="0" xfId="0" applyFont="1" applyFill="1" applyAlignment="1">
      <alignment horizontal="justify" vertical="distributed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82"/>
  <sheetViews>
    <sheetView tabSelected="1" view="pageBreakPreview" zoomScale="160" zoomScaleNormal="70" zoomScaleSheetLayoutView="160" zoomScalePageLayoutView="0" workbookViewId="0" topLeftCell="A560">
      <selection activeCell="Q560" sqref="Q1:Q16384"/>
    </sheetView>
  </sheetViews>
  <sheetFormatPr defaultColWidth="9.33203125" defaultRowHeight="12.75"/>
  <cols>
    <col min="1" max="1" width="53.33203125" style="94" customWidth="1"/>
    <col min="2" max="2" width="4.5" style="94" customWidth="1"/>
    <col min="3" max="3" width="3.33203125" style="94" customWidth="1"/>
    <col min="4" max="4" width="5" style="94" customWidth="1"/>
    <col min="5" max="5" width="6.16015625" style="94" customWidth="1"/>
    <col min="6" max="6" width="7.5" style="106" bestFit="1" customWidth="1"/>
    <col min="7" max="7" width="13.83203125" style="106" hidden="1" customWidth="1"/>
    <col min="8" max="10" width="12.66015625" style="11" hidden="1" customWidth="1"/>
    <col min="11" max="11" width="12.33203125" style="11" hidden="1" customWidth="1"/>
    <col min="12" max="12" width="10.83203125" style="11" hidden="1" customWidth="1"/>
    <col min="13" max="13" width="12.33203125" style="11" hidden="1" customWidth="1"/>
    <col min="14" max="14" width="12.66015625" style="11" hidden="1" customWidth="1"/>
    <col min="15" max="15" width="12.33203125" style="11" hidden="1" customWidth="1"/>
    <col min="16" max="16" width="12.66015625" style="11" hidden="1" customWidth="1"/>
    <col min="17" max="17" width="12.33203125" style="11" hidden="1" customWidth="1"/>
    <col min="18" max="18" width="13.33203125" style="94" customWidth="1"/>
    <col min="19" max="19" width="13" style="94" customWidth="1"/>
    <col min="20" max="20" width="10.83203125" style="94" customWidth="1"/>
    <col min="21" max="21" width="13.83203125" style="94" customWidth="1"/>
    <col min="22" max="22" width="15.66015625" style="94" customWidth="1"/>
    <col min="23" max="16384" width="9.33203125" style="94" customWidth="1"/>
  </cols>
  <sheetData>
    <row r="3" spans="2:19" ht="11.25" customHeight="1">
      <c r="B3" s="107" t="s">
        <v>208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95"/>
    </row>
    <row r="4" spans="2:19" ht="80.2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95"/>
    </row>
    <row r="5" spans="1:7" ht="71.25" customHeight="1">
      <c r="A5" s="111" t="s">
        <v>148</v>
      </c>
      <c r="B5" s="111"/>
      <c r="C5" s="111"/>
      <c r="D5" s="111"/>
      <c r="E5" s="111"/>
      <c r="F5" s="111"/>
      <c r="G5" s="111"/>
    </row>
    <row r="6" spans="1:7" ht="11.25">
      <c r="A6" s="112"/>
      <c r="B6" s="112"/>
      <c r="C6" s="112"/>
      <c r="D6" s="112"/>
      <c r="E6" s="112"/>
      <c r="F6" s="112"/>
      <c r="G6" s="112"/>
    </row>
    <row r="7" spans="1:19" ht="45">
      <c r="A7" s="60" t="s">
        <v>2</v>
      </c>
      <c r="B7" s="60" t="s">
        <v>90</v>
      </c>
      <c r="C7" s="60" t="s">
        <v>91</v>
      </c>
      <c r="D7" s="60" t="s">
        <v>3</v>
      </c>
      <c r="E7" s="60" t="s">
        <v>92</v>
      </c>
      <c r="F7" s="60" t="s">
        <v>4</v>
      </c>
      <c r="G7" s="60" t="s">
        <v>5</v>
      </c>
      <c r="H7" s="12" t="s">
        <v>181</v>
      </c>
      <c r="I7" s="12" t="s">
        <v>182</v>
      </c>
      <c r="J7" s="12" t="s">
        <v>183</v>
      </c>
      <c r="K7" s="12" t="s">
        <v>185</v>
      </c>
      <c r="L7" s="12"/>
      <c r="M7" s="12"/>
      <c r="N7" s="12"/>
      <c r="O7" s="24" t="s">
        <v>199</v>
      </c>
      <c r="P7" s="24" t="s">
        <v>203</v>
      </c>
      <c r="Q7" s="24" t="s">
        <v>206</v>
      </c>
      <c r="R7" s="60" t="s">
        <v>5</v>
      </c>
      <c r="S7" s="97"/>
    </row>
    <row r="8" spans="1:19" ht="11.25">
      <c r="A8" s="60" t="s">
        <v>6</v>
      </c>
      <c r="B8" s="60" t="s">
        <v>7</v>
      </c>
      <c r="C8" s="60" t="s">
        <v>8</v>
      </c>
      <c r="D8" s="60" t="s">
        <v>9</v>
      </c>
      <c r="E8" s="60" t="s">
        <v>10</v>
      </c>
      <c r="F8" s="60" t="s">
        <v>11</v>
      </c>
      <c r="G8" s="61" t="s">
        <v>12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62"/>
      <c r="S8" s="98"/>
    </row>
    <row r="9" spans="1:19" ht="31.5">
      <c r="A9" s="63" t="s">
        <v>94</v>
      </c>
      <c r="B9" s="64" t="s">
        <v>13</v>
      </c>
      <c r="C9" s="64"/>
      <c r="D9" s="64"/>
      <c r="E9" s="64"/>
      <c r="F9" s="65"/>
      <c r="G9" s="66">
        <f>G10+G244</f>
        <v>143979578.72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66">
        <f>R10+R244+R236</f>
        <v>288524324.21</v>
      </c>
      <c r="S9" s="99"/>
    </row>
    <row r="10" spans="1:19" ht="21">
      <c r="A10" s="67" t="s">
        <v>95</v>
      </c>
      <c r="B10" s="64" t="s">
        <v>13</v>
      </c>
      <c r="C10" s="64">
        <v>1</v>
      </c>
      <c r="D10" s="68"/>
      <c r="E10" s="68"/>
      <c r="F10" s="69"/>
      <c r="G10" s="66">
        <f>G11</f>
        <v>134639018.72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66">
        <f>R11+R224+R228+R232+R219</f>
        <v>267821410.20999998</v>
      </c>
      <c r="S10" s="99"/>
    </row>
    <row r="11" spans="1:19" ht="11.25">
      <c r="A11" s="67" t="s">
        <v>50</v>
      </c>
      <c r="B11" s="60" t="s">
        <v>13</v>
      </c>
      <c r="C11" s="60">
        <v>1</v>
      </c>
      <c r="D11" s="60">
        <v>902</v>
      </c>
      <c r="E11" s="68"/>
      <c r="F11" s="69"/>
      <c r="G11" s="66">
        <f>G12+G17+G38+G42+G46+G50+G54+G58+G63+G68+G74+G80+G83+G86+G94+G97+G102+G105+G108+G117+G137+G140+G146+G153+G156+G182+G186+G189+G193+G202+G208+G215</f>
        <v>134639018.72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66">
        <f>R12+R17+R38+R42+R46+R50+R54+R58+R63+R68+R74+R80+R83+R86+R94+R97+R102+R105+R108+R117+R137+R140+R146+R153+R156+R182+R186+R189+R193+R202+R208+R215+R150+R179+R77+R91</f>
        <v>266697368.92</v>
      </c>
      <c r="S11" s="99"/>
    </row>
    <row r="12" spans="1:19" ht="11.25">
      <c r="A12" s="13" t="s">
        <v>116</v>
      </c>
      <c r="B12" s="60" t="s">
        <v>13</v>
      </c>
      <c r="C12" s="60">
        <v>1</v>
      </c>
      <c r="D12" s="60">
        <v>902</v>
      </c>
      <c r="E12" s="60">
        <v>1001</v>
      </c>
      <c r="F12" s="70"/>
      <c r="G12" s="19">
        <f>G13</f>
        <v>1228146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>
        <f>R13</f>
        <v>1232413</v>
      </c>
      <c r="S12" s="100"/>
    </row>
    <row r="13" spans="1:19" ht="45">
      <c r="A13" s="13" t="s">
        <v>14</v>
      </c>
      <c r="B13" s="60" t="s">
        <v>13</v>
      </c>
      <c r="C13" s="60">
        <v>1</v>
      </c>
      <c r="D13" s="60">
        <v>902</v>
      </c>
      <c r="E13" s="60">
        <v>1001</v>
      </c>
      <c r="F13" s="61">
        <v>100</v>
      </c>
      <c r="G13" s="19">
        <f>G14</f>
        <v>1228146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9">
        <f>R14</f>
        <v>1232413</v>
      </c>
      <c r="S13" s="100"/>
    </row>
    <row r="14" spans="1:19" ht="22.5">
      <c r="A14" s="13" t="s">
        <v>16</v>
      </c>
      <c r="B14" s="60" t="s">
        <v>13</v>
      </c>
      <c r="C14" s="60">
        <v>1</v>
      </c>
      <c r="D14" s="60">
        <v>902</v>
      </c>
      <c r="E14" s="60">
        <v>1001</v>
      </c>
      <c r="F14" s="61">
        <v>120</v>
      </c>
      <c r="G14" s="19">
        <f>G15+G16</f>
        <v>1228146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9">
        <f>R15+R16</f>
        <v>1232413</v>
      </c>
      <c r="S14" s="100"/>
    </row>
    <row r="15" spans="1:19" ht="33.75">
      <c r="A15" s="13" t="s">
        <v>87</v>
      </c>
      <c r="B15" s="60" t="s">
        <v>13</v>
      </c>
      <c r="C15" s="60">
        <v>1</v>
      </c>
      <c r="D15" s="60">
        <v>902</v>
      </c>
      <c r="E15" s="60">
        <v>1001</v>
      </c>
      <c r="F15" s="61">
        <v>121</v>
      </c>
      <c r="G15" s="19">
        <v>1196916</v>
      </c>
      <c r="H15" s="12">
        <v>2173</v>
      </c>
      <c r="I15" s="12"/>
      <c r="J15" s="12"/>
      <c r="K15" s="12"/>
      <c r="L15" s="12"/>
      <c r="M15" s="12"/>
      <c r="N15" s="12"/>
      <c r="O15" s="12"/>
      <c r="P15" s="12"/>
      <c r="Q15" s="12"/>
      <c r="R15" s="19">
        <f>G15+H15+I15+J15+K15+L15+M15+N15+O15+P15+Q15</f>
        <v>1199089</v>
      </c>
      <c r="S15" s="100"/>
    </row>
    <row r="16" spans="1:19" ht="22.5">
      <c r="A16" s="13" t="s">
        <v>71</v>
      </c>
      <c r="B16" s="60" t="s">
        <v>13</v>
      </c>
      <c r="C16" s="60">
        <v>1</v>
      </c>
      <c r="D16" s="60">
        <v>902</v>
      </c>
      <c r="E16" s="60">
        <v>1001</v>
      </c>
      <c r="F16" s="61">
        <v>122</v>
      </c>
      <c r="G16" s="19">
        <v>31230</v>
      </c>
      <c r="H16" s="12"/>
      <c r="I16" s="12"/>
      <c r="J16" s="12"/>
      <c r="K16" s="12"/>
      <c r="L16" s="12"/>
      <c r="M16" s="12"/>
      <c r="N16" s="12"/>
      <c r="O16" s="12">
        <v>2094</v>
      </c>
      <c r="P16" s="12"/>
      <c r="Q16" s="12"/>
      <c r="R16" s="19">
        <f>G16+H16+I16+J16+K16+L16+M16+N16+O16+P16+Q16</f>
        <v>33324</v>
      </c>
      <c r="S16" s="100"/>
    </row>
    <row r="17" spans="1:19" ht="22.5">
      <c r="A17" s="71" t="s">
        <v>72</v>
      </c>
      <c r="B17" s="60" t="s">
        <v>13</v>
      </c>
      <c r="C17" s="60">
        <v>1</v>
      </c>
      <c r="D17" s="60">
        <v>902</v>
      </c>
      <c r="E17" s="60">
        <v>1004</v>
      </c>
      <c r="F17" s="70"/>
      <c r="G17" s="19">
        <f>G18+G22+G24</f>
        <v>38384226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9">
        <f>R18+R22+R24</f>
        <v>40525057.88</v>
      </c>
      <c r="S17" s="100"/>
    </row>
    <row r="18" spans="1:19" ht="45">
      <c r="A18" s="13" t="s">
        <v>14</v>
      </c>
      <c r="B18" s="60" t="s">
        <v>13</v>
      </c>
      <c r="C18" s="60">
        <v>1</v>
      </c>
      <c r="D18" s="60">
        <v>902</v>
      </c>
      <c r="E18" s="60">
        <v>1004</v>
      </c>
      <c r="F18" s="61" t="s">
        <v>15</v>
      </c>
      <c r="G18" s="19">
        <f>G19</f>
        <v>30232880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9">
        <f>R19</f>
        <v>30813515.5</v>
      </c>
      <c r="S18" s="100"/>
    </row>
    <row r="19" spans="1:19" ht="22.5">
      <c r="A19" s="13" t="s">
        <v>16</v>
      </c>
      <c r="B19" s="60" t="s">
        <v>13</v>
      </c>
      <c r="C19" s="60">
        <v>1</v>
      </c>
      <c r="D19" s="60">
        <v>902</v>
      </c>
      <c r="E19" s="60">
        <v>1004</v>
      </c>
      <c r="F19" s="61" t="s">
        <v>17</v>
      </c>
      <c r="G19" s="19">
        <f>G20+G21</f>
        <v>30232880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9">
        <f>R20+R21</f>
        <v>30813515.5</v>
      </c>
      <c r="S19" s="100"/>
    </row>
    <row r="20" spans="1:19" ht="22.5">
      <c r="A20" s="13" t="s">
        <v>87</v>
      </c>
      <c r="B20" s="60" t="s">
        <v>13</v>
      </c>
      <c r="C20" s="60">
        <v>1</v>
      </c>
      <c r="D20" s="60">
        <v>902</v>
      </c>
      <c r="E20" s="60">
        <v>1004</v>
      </c>
      <c r="F20" s="61">
        <v>121</v>
      </c>
      <c r="G20" s="19">
        <v>29296800</v>
      </c>
      <c r="H20" s="12">
        <v>13747</v>
      </c>
      <c r="I20" s="12"/>
      <c r="J20" s="12"/>
      <c r="K20" s="12">
        <v>0</v>
      </c>
      <c r="L20" s="12"/>
      <c r="M20" s="12">
        <v>16600.5</v>
      </c>
      <c r="N20" s="12"/>
      <c r="O20" s="12"/>
      <c r="P20" s="12"/>
      <c r="Q20" s="12">
        <v>400000</v>
      </c>
      <c r="R20" s="19">
        <f>G20+H20+I20+J20+K20+L20+M20+N20+O20+P20+Q20</f>
        <v>29727147.5</v>
      </c>
      <c r="S20" s="100"/>
    </row>
    <row r="21" spans="1:19" ht="22.5">
      <c r="A21" s="13" t="s">
        <v>71</v>
      </c>
      <c r="B21" s="60" t="s">
        <v>13</v>
      </c>
      <c r="C21" s="60">
        <v>1</v>
      </c>
      <c r="D21" s="60">
        <v>902</v>
      </c>
      <c r="E21" s="60">
        <v>1004</v>
      </c>
      <c r="F21" s="61">
        <v>122</v>
      </c>
      <c r="G21" s="19">
        <v>936080</v>
      </c>
      <c r="H21" s="12"/>
      <c r="I21" s="12"/>
      <c r="J21" s="12"/>
      <c r="K21" s="12">
        <v>0</v>
      </c>
      <c r="L21" s="12"/>
      <c r="M21" s="12"/>
      <c r="N21" s="12"/>
      <c r="O21" s="12">
        <v>1047</v>
      </c>
      <c r="P21" s="12"/>
      <c r="Q21" s="12">
        <v>149241</v>
      </c>
      <c r="R21" s="19">
        <f>G21+H21+I21+J21+K21+L21+M21+N21+O21+P21+Q21</f>
        <v>1086368</v>
      </c>
      <c r="S21" s="100"/>
    </row>
    <row r="22" spans="1:19" ht="22.5">
      <c r="A22" s="13" t="s">
        <v>18</v>
      </c>
      <c r="B22" s="60" t="s">
        <v>13</v>
      </c>
      <c r="C22" s="60">
        <v>1</v>
      </c>
      <c r="D22" s="60">
        <v>902</v>
      </c>
      <c r="E22" s="60">
        <v>1004</v>
      </c>
      <c r="F22" s="61">
        <v>200</v>
      </c>
      <c r="G22" s="19">
        <f>G23</f>
        <v>7536346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9">
        <f>R23</f>
        <v>9096542.38</v>
      </c>
      <c r="S22" s="100"/>
    </row>
    <row r="23" spans="1:19" ht="22.5">
      <c r="A23" s="13" t="s">
        <v>20</v>
      </c>
      <c r="B23" s="60" t="s">
        <v>13</v>
      </c>
      <c r="C23" s="60">
        <v>1</v>
      </c>
      <c r="D23" s="60">
        <v>902</v>
      </c>
      <c r="E23" s="60">
        <v>1004</v>
      </c>
      <c r="F23" s="61">
        <v>240</v>
      </c>
      <c r="G23" s="19">
        <v>7536346</v>
      </c>
      <c r="H23" s="12"/>
      <c r="I23" s="12">
        <v>4800</v>
      </c>
      <c r="J23" s="12"/>
      <c r="K23" s="12"/>
      <c r="L23" s="12"/>
      <c r="M23" s="12"/>
      <c r="N23" s="12"/>
      <c r="O23" s="12"/>
      <c r="P23" s="12">
        <v>855847</v>
      </c>
      <c r="Q23" s="12">
        <v>699549.38</v>
      </c>
      <c r="R23" s="19">
        <f>G23+H23+I23+J23+K23+L23+M23+N23+O23+P23+Q23</f>
        <v>9096542.38</v>
      </c>
      <c r="S23" s="100"/>
    </row>
    <row r="24" spans="1:19" ht="11.25">
      <c r="A24" s="13" t="s">
        <v>22</v>
      </c>
      <c r="B24" s="60" t="s">
        <v>13</v>
      </c>
      <c r="C24" s="60">
        <v>1</v>
      </c>
      <c r="D24" s="60">
        <v>902</v>
      </c>
      <c r="E24" s="60">
        <v>1004</v>
      </c>
      <c r="F24" s="61">
        <v>800</v>
      </c>
      <c r="G24" s="19">
        <f>G25</f>
        <v>615000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9">
        <f>R25</f>
        <v>615000</v>
      </c>
      <c r="S24" s="100"/>
    </row>
    <row r="25" spans="1:19" ht="11.25">
      <c r="A25" s="13" t="s">
        <v>51</v>
      </c>
      <c r="B25" s="60" t="s">
        <v>13</v>
      </c>
      <c r="C25" s="60">
        <v>1</v>
      </c>
      <c r="D25" s="60">
        <v>902</v>
      </c>
      <c r="E25" s="60">
        <v>1004</v>
      </c>
      <c r="F25" s="61">
        <v>850</v>
      </c>
      <c r="G25" s="19">
        <f>G26+G27</f>
        <v>615000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9">
        <f>R26+R27</f>
        <v>615000</v>
      </c>
      <c r="S25" s="100"/>
    </row>
    <row r="26" spans="1:19" ht="22.5">
      <c r="A26" s="13" t="s">
        <v>24</v>
      </c>
      <c r="B26" s="60" t="s">
        <v>13</v>
      </c>
      <c r="C26" s="60">
        <v>1</v>
      </c>
      <c r="D26" s="60">
        <v>902</v>
      </c>
      <c r="E26" s="60">
        <v>1004</v>
      </c>
      <c r="F26" s="61">
        <v>851</v>
      </c>
      <c r="G26" s="19">
        <v>510000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9">
        <f>G26+H26+I26+J26+K26+L26+M26+N26+O26+P26+Q26</f>
        <v>510000</v>
      </c>
      <c r="S26" s="100"/>
    </row>
    <row r="27" spans="1:19" ht="11.25">
      <c r="A27" s="13" t="s">
        <v>26</v>
      </c>
      <c r="B27" s="60" t="s">
        <v>13</v>
      </c>
      <c r="C27" s="60">
        <v>1</v>
      </c>
      <c r="D27" s="60">
        <v>902</v>
      </c>
      <c r="E27" s="60">
        <v>1004</v>
      </c>
      <c r="F27" s="61">
        <v>852</v>
      </c>
      <c r="G27" s="19">
        <v>105000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9">
        <f>G27+H27+I27+J27+K27+L27+M27+N27+O27+P27+Q27</f>
        <v>105000</v>
      </c>
      <c r="S27" s="100"/>
    </row>
    <row r="28" spans="1:19" ht="22.5" hidden="1">
      <c r="A28" s="13" t="s">
        <v>72</v>
      </c>
      <c r="B28" s="60" t="s">
        <v>13</v>
      </c>
      <c r="C28" s="60">
        <v>1</v>
      </c>
      <c r="D28" s="60">
        <v>902</v>
      </c>
      <c r="E28" s="60">
        <v>1004</v>
      </c>
      <c r="F28" s="61"/>
      <c r="G28" s="19">
        <f>G29</f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9">
        <f>R29</f>
        <v>0</v>
      </c>
      <c r="S28" s="100"/>
    </row>
    <row r="29" spans="1:19" ht="45" hidden="1">
      <c r="A29" s="13" t="s">
        <v>14</v>
      </c>
      <c r="B29" s="60" t="s">
        <v>13</v>
      </c>
      <c r="C29" s="60">
        <v>1</v>
      </c>
      <c r="D29" s="60">
        <v>902</v>
      </c>
      <c r="E29" s="60">
        <v>1004</v>
      </c>
      <c r="F29" s="61">
        <v>100</v>
      </c>
      <c r="G29" s="19">
        <f>G30</f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9">
        <f>R30</f>
        <v>0</v>
      </c>
      <c r="S29" s="100"/>
    </row>
    <row r="30" spans="1:19" ht="22.5" hidden="1">
      <c r="A30" s="13" t="s">
        <v>16</v>
      </c>
      <c r="B30" s="60" t="s">
        <v>13</v>
      </c>
      <c r="C30" s="60">
        <v>1</v>
      </c>
      <c r="D30" s="60">
        <v>902</v>
      </c>
      <c r="E30" s="60">
        <v>1004</v>
      </c>
      <c r="F30" s="61">
        <v>120</v>
      </c>
      <c r="G30" s="19">
        <f>G31+G32</f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9">
        <f>R31+R32</f>
        <v>0</v>
      </c>
      <c r="S30" s="100"/>
    </row>
    <row r="31" spans="1:19" ht="33.75" hidden="1">
      <c r="A31" s="13" t="s">
        <v>87</v>
      </c>
      <c r="B31" s="60" t="s">
        <v>13</v>
      </c>
      <c r="C31" s="60">
        <v>1</v>
      </c>
      <c r="D31" s="60">
        <v>902</v>
      </c>
      <c r="E31" s="60">
        <v>1004</v>
      </c>
      <c r="F31" s="61">
        <v>121</v>
      </c>
      <c r="G31" s="19">
        <v>0</v>
      </c>
      <c r="H31" s="12"/>
      <c r="I31" s="12"/>
      <c r="J31" s="12"/>
      <c r="K31" s="12">
        <v>0</v>
      </c>
      <c r="L31" s="12"/>
      <c r="M31" s="12"/>
      <c r="N31" s="12"/>
      <c r="O31" s="12"/>
      <c r="P31" s="12"/>
      <c r="Q31" s="12"/>
      <c r="R31" s="19">
        <f>G31+H31+I31+J31+K31</f>
        <v>0</v>
      </c>
      <c r="S31" s="100"/>
    </row>
    <row r="32" spans="1:19" ht="22.5" hidden="1">
      <c r="A32" s="13" t="s">
        <v>71</v>
      </c>
      <c r="B32" s="60" t="s">
        <v>13</v>
      </c>
      <c r="C32" s="60">
        <v>1</v>
      </c>
      <c r="D32" s="60">
        <v>902</v>
      </c>
      <c r="E32" s="60">
        <v>1004</v>
      </c>
      <c r="F32" s="61">
        <v>122</v>
      </c>
      <c r="G32" s="19">
        <v>0</v>
      </c>
      <c r="H32" s="12"/>
      <c r="I32" s="12"/>
      <c r="J32" s="12"/>
      <c r="K32" s="12">
        <v>0</v>
      </c>
      <c r="L32" s="12"/>
      <c r="M32" s="12"/>
      <c r="N32" s="12"/>
      <c r="O32" s="12"/>
      <c r="P32" s="12"/>
      <c r="Q32" s="12"/>
      <c r="R32" s="19">
        <f>G32+H32+I32+J32+K32</f>
        <v>0</v>
      </c>
      <c r="S32" s="100"/>
    </row>
    <row r="33" spans="1:19" ht="22.5" hidden="1">
      <c r="A33" s="71" t="s">
        <v>72</v>
      </c>
      <c r="B33" s="60" t="s">
        <v>13</v>
      </c>
      <c r="C33" s="60">
        <v>1</v>
      </c>
      <c r="D33" s="60">
        <v>902</v>
      </c>
      <c r="E33" s="60">
        <v>1004</v>
      </c>
      <c r="F33" s="61"/>
      <c r="G33" s="19">
        <f>G34</f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9">
        <f>R34</f>
        <v>0</v>
      </c>
      <c r="S33" s="100"/>
    </row>
    <row r="34" spans="1:19" ht="45" hidden="1">
      <c r="A34" s="13" t="s">
        <v>14</v>
      </c>
      <c r="B34" s="60" t="s">
        <v>13</v>
      </c>
      <c r="C34" s="60">
        <v>1</v>
      </c>
      <c r="D34" s="60">
        <v>902</v>
      </c>
      <c r="E34" s="72">
        <v>1004</v>
      </c>
      <c r="F34" s="61">
        <v>100</v>
      </c>
      <c r="G34" s="19">
        <f>G35</f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9">
        <f>R35</f>
        <v>0</v>
      </c>
      <c r="S34" s="100"/>
    </row>
    <row r="35" spans="1:19" ht="22.5" hidden="1">
      <c r="A35" s="13" t="s">
        <v>16</v>
      </c>
      <c r="B35" s="60" t="s">
        <v>13</v>
      </c>
      <c r="C35" s="60">
        <v>1</v>
      </c>
      <c r="D35" s="60">
        <v>902</v>
      </c>
      <c r="E35" s="72">
        <v>1004</v>
      </c>
      <c r="F35" s="61">
        <v>120</v>
      </c>
      <c r="G35" s="19">
        <f>G36+G37</f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9">
        <f>R36+R37</f>
        <v>0</v>
      </c>
      <c r="S35" s="100"/>
    </row>
    <row r="36" spans="1:19" ht="33.75" hidden="1">
      <c r="A36" s="13" t="s">
        <v>87</v>
      </c>
      <c r="B36" s="60" t="s">
        <v>13</v>
      </c>
      <c r="C36" s="60">
        <v>1</v>
      </c>
      <c r="D36" s="60">
        <v>902</v>
      </c>
      <c r="E36" s="72">
        <v>1004</v>
      </c>
      <c r="F36" s="61">
        <v>121</v>
      </c>
      <c r="G36" s="19">
        <v>0</v>
      </c>
      <c r="H36" s="12"/>
      <c r="I36" s="12"/>
      <c r="J36" s="12"/>
      <c r="K36" s="12">
        <v>0</v>
      </c>
      <c r="L36" s="12"/>
      <c r="M36" s="12"/>
      <c r="N36" s="12"/>
      <c r="O36" s="12"/>
      <c r="P36" s="12"/>
      <c r="Q36" s="12"/>
      <c r="R36" s="19">
        <f>G36+H36+I36+J36+K36</f>
        <v>0</v>
      </c>
      <c r="S36" s="100"/>
    </row>
    <row r="37" spans="1:19" ht="22.5" hidden="1">
      <c r="A37" s="13" t="s">
        <v>71</v>
      </c>
      <c r="B37" s="60" t="s">
        <v>13</v>
      </c>
      <c r="C37" s="60">
        <v>1</v>
      </c>
      <c r="D37" s="60">
        <v>902</v>
      </c>
      <c r="E37" s="72">
        <v>1004</v>
      </c>
      <c r="F37" s="61">
        <v>122</v>
      </c>
      <c r="G37" s="19">
        <v>0</v>
      </c>
      <c r="H37" s="12"/>
      <c r="I37" s="12"/>
      <c r="J37" s="12"/>
      <c r="K37" s="12">
        <v>0</v>
      </c>
      <c r="L37" s="12"/>
      <c r="M37" s="12"/>
      <c r="N37" s="12"/>
      <c r="O37" s="12"/>
      <c r="P37" s="12"/>
      <c r="Q37" s="12"/>
      <c r="R37" s="19">
        <f>G37+H37+I37+J37+K37</f>
        <v>0</v>
      </c>
      <c r="S37" s="100"/>
    </row>
    <row r="38" spans="1:19" ht="11.25">
      <c r="A38" s="13" t="s">
        <v>41</v>
      </c>
      <c r="B38" s="60" t="s">
        <v>13</v>
      </c>
      <c r="C38" s="60">
        <v>1</v>
      </c>
      <c r="D38" s="60">
        <v>902</v>
      </c>
      <c r="E38" s="60">
        <v>1019</v>
      </c>
      <c r="F38" s="70" t="s">
        <v>0</v>
      </c>
      <c r="G38" s="19">
        <f>G39</f>
        <v>9040000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9">
        <f>R39</f>
        <v>9152877</v>
      </c>
      <c r="S38" s="100"/>
    </row>
    <row r="39" spans="1:19" ht="22.5">
      <c r="A39" s="13" t="s">
        <v>89</v>
      </c>
      <c r="B39" s="60" t="s">
        <v>13</v>
      </c>
      <c r="C39" s="60">
        <v>1</v>
      </c>
      <c r="D39" s="60">
        <v>902</v>
      </c>
      <c r="E39" s="60">
        <v>1019</v>
      </c>
      <c r="F39" s="61" t="s">
        <v>28</v>
      </c>
      <c r="G39" s="19">
        <f>G40</f>
        <v>9040000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9">
        <f>R40</f>
        <v>9152877</v>
      </c>
      <c r="S39" s="100"/>
    </row>
    <row r="40" spans="1:19" ht="11.25">
      <c r="A40" s="13" t="s">
        <v>60</v>
      </c>
      <c r="B40" s="60" t="s">
        <v>13</v>
      </c>
      <c r="C40" s="60">
        <v>1</v>
      </c>
      <c r="D40" s="60">
        <v>902</v>
      </c>
      <c r="E40" s="60">
        <v>1019</v>
      </c>
      <c r="F40" s="61">
        <v>610</v>
      </c>
      <c r="G40" s="19">
        <f>G41</f>
        <v>9040000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9">
        <f>R41</f>
        <v>9152877</v>
      </c>
      <c r="S40" s="100"/>
    </row>
    <row r="41" spans="1:19" ht="45">
      <c r="A41" s="13" t="s">
        <v>29</v>
      </c>
      <c r="B41" s="60" t="s">
        <v>13</v>
      </c>
      <c r="C41" s="60">
        <v>1</v>
      </c>
      <c r="D41" s="60">
        <v>902</v>
      </c>
      <c r="E41" s="60">
        <v>1019</v>
      </c>
      <c r="F41" s="61" t="s">
        <v>30</v>
      </c>
      <c r="G41" s="19">
        <v>9040000</v>
      </c>
      <c r="H41" s="12"/>
      <c r="I41" s="12"/>
      <c r="J41" s="12"/>
      <c r="K41" s="12"/>
      <c r="L41" s="12"/>
      <c r="M41" s="12"/>
      <c r="N41" s="12"/>
      <c r="O41" s="12"/>
      <c r="P41" s="12"/>
      <c r="Q41" s="12">
        <v>112877</v>
      </c>
      <c r="R41" s="19">
        <f>G41+H41+I41+J41+K41+L41+M41+N41+O41+P41+Q41</f>
        <v>9152877</v>
      </c>
      <c r="S41" s="100"/>
    </row>
    <row r="42" spans="1:19" ht="22.5">
      <c r="A42" s="71" t="s">
        <v>117</v>
      </c>
      <c r="B42" s="60" t="s">
        <v>13</v>
      </c>
      <c r="C42" s="60">
        <v>1</v>
      </c>
      <c r="D42" s="60">
        <v>902</v>
      </c>
      <c r="E42" s="60">
        <v>1020</v>
      </c>
      <c r="F42" s="70" t="s">
        <v>0</v>
      </c>
      <c r="G42" s="19">
        <f>G43</f>
        <v>6166670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9">
        <f>R43</f>
        <v>6180379</v>
      </c>
      <c r="S42" s="100"/>
    </row>
    <row r="43" spans="1:19" ht="22.5">
      <c r="A43" s="13" t="s">
        <v>89</v>
      </c>
      <c r="B43" s="60" t="s">
        <v>13</v>
      </c>
      <c r="C43" s="60">
        <v>1</v>
      </c>
      <c r="D43" s="60">
        <v>902</v>
      </c>
      <c r="E43" s="60">
        <v>1020</v>
      </c>
      <c r="F43" s="61" t="s">
        <v>28</v>
      </c>
      <c r="G43" s="19">
        <f>G44</f>
        <v>6166670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9">
        <f>R44</f>
        <v>6180379</v>
      </c>
      <c r="S43" s="100"/>
    </row>
    <row r="44" spans="1:19" ht="11.25">
      <c r="A44" s="13" t="s">
        <v>60</v>
      </c>
      <c r="B44" s="60" t="s">
        <v>13</v>
      </c>
      <c r="C44" s="60">
        <v>1</v>
      </c>
      <c r="D44" s="60">
        <v>902</v>
      </c>
      <c r="E44" s="60">
        <v>1020</v>
      </c>
      <c r="F44" s="61">
        <v>610</v>
      </c>
      <c r="G44" s="19">
        <f>G45</f>
        <v>6166670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9">
        <f>R45</f>
        <v>6180379</v>
      </c>
      <c r="S44" s="100"/>
    </row>
    <row r="45" spans="1:19" ht="45">
      <c r="A45" s="13" t="s">
        <v>29</v>
      </c>
      <c r="B45" s="60" t="s">
        <v>13</v>
      </c>
      <c r="C45" s="60">
        <v>1</v>
      </c>
      <c r="D45" s="60">
        <v>902</v>
      </c>
      <c r="E45" s="60">
        <v>1020</v>
      </c>
      <c r="F45" s="61" t="s">
        <v>30</v>
      </c>
      <c r="G45" s="19">
        <v>6166670</v>
      </c>
      <c r="H45" s="12"/>
      <c r="I45" s="12"/>
      <c r="J45" s="12"/>
      <c r="K45" s="12"/>
      <c r="L45" s="12"/>
      <c r="M45" s="12"/>
      <c r="N45" s="12"/>
      <c r="O45" s="12"/>
      <c r="P45" s="12"/>
      <c r="Q45" s="12">
        <v>13709</v>
      </c>
      <c r="R45" s="19">
        <f>G45+H45+I45+J45+K45+L45+M45+N45+O45+P45+Q45</f>
        <v>6180379</v>
      </c>
      <c r="S45" s="100"/>
    </row>
    <row r="46" spans="1:19" ht="22.5">
      <c r="A46" s="71" t="s">
        <v>118</v>
      </c>
      <c r="B46" s="60" t="s">
        <v>13</v>
      </c>
      <c r="C46" s="60">
        <v>1</v>
      </c>
      <c r="D46" s="60">
        <v>902</v>
      </c>
      <c r="E46" s="60">
        <v>1021</v>
      </c>
      <c r="F46" s="70" t="s">
        <v>0</v>
      </c>
      <c r="G46" s="19">
        <f>G47</f>
        <v>4980200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9">
        <f>R47</f>
        <v>5535172</v>
      </c>
      <c r="S46" s="100"/>
    </row>
    <row r="47" spans="1:19" ht="22.5">
      <c r="A47" s="13" t="s">
        <v>89</v>
      </c>
      <c r="B47" s="60" t="s">
        <v>13</v>
      </c>
      <c r="C47" s="60">
        <v>1</v>
      </c>
      <c r="D47" s="60">
        <v>902</v>
      </c>
      <c r="E47" s="60">
        <v>1021</v>
      </c>
      <c r="F47" s="61" t="s">
        <v>28</v>
      </c>
      <c r="G47" s="19">
        <f>G48</f>
        <v>4980200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9">
        <f>R48</f>
        <v>5535172</v>
      </c>
      <c r="S47" s="100"/>
    </row>
    <row r="48" spans="1:19" ht="11.25">
      <c r="A48" s="13" t="s">
        <v>60</v>
      </c>
      <c r="B48" s="60" t="s">
        <v>13</v>
      </c>
      <c r="C48" s="60">
        <v>1</v>
      </c>
      <c r="D48" s="60">
        <v>902</v>
      </c>
      <c r="E48" s="60">
        <v>1021</v>
      </c>
      <c r="F48" s="61">
        <v>610</v>
      </c>
      <c r="G48" s="19">
        <f>G49</f>
        <v>4980200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9">
        <f>R49</f>
        <v>5535172</v>
      </c>
      <c r="S48" s="100"/>
    </row>
    <row r="49" spans="1:19" ht="45">
      <c r="A49" s="13" t="s">
        <v>29</v>
      </c>
      <c r="B49" s="60" t="s">
        <v>13</v>
      </c>
      <c r="C49" s="60">
        <v>1</v>
      </c>
      <c r="D49" s="60">
        <v>902</v>
      </c>
      <c r="E49" s="60">
        <v>1021</v>
      </c>
      <c r="F49" s="61" t="s">
        <v>30</v>
      </c>
      <c r="G49" s="19">
        <v>4980200</v>
      </c>
      <c r="H49" s="12"/>
      <c r="I49" s="12"/>
      <c r="J49" s="12"/>
      <c r="K49" s="12"/>
      <c r="L49" s="12"/>
      <c r="M49" s="12"/>
      <c r="N49" s="12"/>
      <c r="O49" s="12"/>
      <c r="P49" s="12"/>
      <c r="Q49" s="12">
        <v>554972</v>
      </c>
      <c r="R49" s="19">
        <f>G49+H49+I49+J49+K49+L49+M49+N49+O49+P49+Q49</f>
        <v>5535172</v>
      </c>
      <c r="S49" s="100"/>
    </row>
    <row r="50" spans="1:19" ht="45">
      <c r="A50" s="71" t="s">
        <v>119</v>
      </c>
      <c r="B50" s="60" t="s">
        <v>13</v>
      </c>
      <c r="C50" s="60">
        <v>1</v>
      </c>
      <c r="D50" s="60">
        <v>902</v>
      </c>
      <c r="E50" s="60">
        <v>1061</v>
      </c>
      <c r="F50" s="61"/>
      <c r="G50" s="19">
        <f>G51</f>
        <v>11447205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9">
        <f>R51</f>
        <v>11906423</v>
      </c>
      <c r="S50" s="100"/>
    </row>
    <row r="51" spans="1:19" ht="22.5">
      <c r="A51" s="13" t="s">
        <v>89</v>
      </c>
      <c r="B51" s="60" t="s">
        <v>13</v>
      </c>
      <c r="C51" s="60">
        <v>1</v>
      </c>
      <c r="D51" s="60">
        <v>902</v>
      </c>
      <c r="E51" s="60">
        <v>1061</v>
      </c>
      <c r="F51" s="61">
        <v>600</v>
      </c>
      <c r="G51" s="19">
        <f>G52</f>
        <v>11447205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9">
        <f>R52</f>
        <v>11906423</v>
      </c>
      <c r="S51" s="100"/>
    </row>
    <row r="52" spans="1:19" ht="11.25">
      <c r="A52" s="13" t="s">
        <v>60</v>
      </c>
      <c r="B52" s="60" t="s">
        <v>13</v>
      </c>
      <c r="C52" s="60">
        <v>1</v>
      </c>
      <c r="D52" s="60">
        <v>902</v>
      </c>
      <c r="E52" s="60">
        <v>1061</v>
      </c>
      <c r="F52" s="61">
        <v>610</v>
      </c>
      <c r="G52" s="19">
        <f>G53</f>
        <v>11447205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9">
        <f>R53</f>
        <v>11906423</v>
      </c>
      <c r="S52" s="100"/>
    </row>
    <row r="53" spans="1:19" ht="45">
      <c r="A53" s="13" t="s">
        <v>29</v>
      </c>
      <c r="B53" s="60" t="s">
        <v>13</v>
      </c>
      <c r="C53" s="60">
        <v>1</v>
      </c>
      <c r="D53" s="60">
        <v>902</v>
      </c>
      <c r="E53" s="60">
        <v>1061</v>
      </c>
      <c r="F53" s="61">
        <v>611</v>
      </c>
      <c r="G53" s="19">
        <v>11447205</v>
      </c>
      <c r="H53" s="12"/>
      <c r="I53" s="12"/>
      <c r="J53" s="12"/>
      <c r="K53" s="12"/>
      <c r="L53" s="12"/>
      <c r="M53" s="12"/>
      <c r="N53" s="12"/>
      <c r="O53" s="12"/>
      <c r="P53" s="12"/>
      <c r="Q53" s="12">
        <v>459218</v>
      </c>
      <c r="R53" s="19">
        <f>G53+H53+I53+J53+K53+L53+M53+N53+O53+P53+Q53</f>
        <v>11906423</v>
      </c>
      <c r="S53" s="100"/>
    </row>
    <row r="54" spans="1:19" ht="45">
      <c r="A54" s="14" t="s">
        <v>120</v>
      </c>
      <c r="B54" s="60" t="s">
        <v>13</v>
      </c>
      <c r="C54" s="60">
        <v>1</v>
      </c>
      <c r="D54" s="60">
        <v>902</v>
      </c>
      <c r="E54" s="60">
        <v>1062</v>
      </c>
      <c r="F54" s="61"/>
      <c r="G54" s="19">
        <f>G55</f>
        <v>3066500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9">
        <f>R55</f>
        <v>3126747</v>
      </c>
      <c r="S54" s="100"/>
    </row>
    <row r="55" spans="1:19" ht="22.5">
      <c r="A55" s="13" t="s">
        <v>89</v>
      </c>
      <c r="B55" s="60" t="s">
        <v>13</v>
      </c>
      <c r="C55" s="60">
        <v>1</v>
      </c>
      <c r="D55" s="60">
        <v>902</v>
      </c>
      <c r="E55" s="60">
        <v>1062</v>
      </c>
      <c r="F55" s="61">
        <v>600</v>
      </c>
      <c r="G55" s="19">
        <f>G56</f>
        <v>3066500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9">
        <f>R56</f>
        <v>3126747</v>
      </c>
      <c r="S55" s="100"/>
    </row>
    <row r="56" spans="1:19" ht="11.25">
      <c r="A56" s="13" t="s">
        <v>60</v>
      </c>
      <c r="B56" s="60" t="s">
        <v>13</v>
      </c>
      <c r="C56" s="60">
        <v>1</v>
      </c>
      <c r="D56" s="60">
        <v>902</v>
      </c>
      <c r="E56" s="60">
        <v>1062</v>
      </c>
      <c r="F56" s="61">
        <v>610</v>
      </c>
      <c r="G56" s="19">
        <f>G57</f>
        <v>3066500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9">
        <f>R57</f>
        <v>3126747</v>
      </c>
      <c r="S56" s="100"/>
    </row>
    <row r="57" spans="1:19" ht="45">
      <c r="A57" s="13" t="s">
        <v>29</v>
      </c>
      <c r="B57" s="60" t="s">
        <v>13</v>
      </c>
      <c r="C57" s="60">
        <v>1</v>
      </c>
      <c r="D57" s="60">
        <v>902</v>
      </c>
      <c r="E57" s="60">
        <v>1062</v>
      </c>
      <c r="F57" s="61">
        <v>611</v>
      </c>
      <c r="G57" s="19">
        <v>3066500</v>
      </c>
      <c r="H57" s="12"/>
      <c r="I57" s="12"/>
      <c r="J57" s="12"/>
      <c r="K57" s="12"/>
      <c r="L57" s="12"/>
      <c r="M57" s="12"/>
      <c r="N57" s="12"/>
      <c r="O57" s="12"/>
      <c r="P57" s="12"/>
      <c r="Q57" s="12">
        <v>60247</v>
      </c>
      <c r="R57" s="19">
        <f>G57+H57+I57+J57+K57+L57+M57+N57+O57+P57+Q57</f>
        <v>3126747</v>
      </c>
      <c r="S57" s="100"/>
    </row>
    <row r="58" spans="1:19" ht="45">
      <c r="A58" s="14" t="s">
        <v>161</v>
      </c>
      <c r="B58" s="60" t="s">
        <v>13</v>
      </c>
      <c r="C58" s="60">
        <v>1</v>
      </c>
      <c r="D58" s="60">
        <v>902</v>
      </c>
      <c r="E58" s="60">
        <v>1121</v>
      </c>
      <c r="F58" s="61"/>
      <c r="G58" s="19">
        <f>G59</f>
        <v>41000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9">
        <f>R59</f>
        <v>163760.39999999997</v>
      </c>
      <c r="S58" s="100"/>
    </row>
    <row r="59" spans="1:19" ht="22.5">
      <c r="A59" s="13" t="s">
        <v>18</v>
      </c>
      <c r="B59" s="60" t="s">
        <v>13</v>
      </c>
      <c r="C59" s="60">
        <v>1</v>
      </c>
      <c r="D59" s="60">
        <v>902</v>
      </c>
      <c r="E59" s="60">
        <v>1121</v>
      </c>
      <c r="F59" s="61">
        <v>200</v>
      </c>
      <c r="G59" s="19">
        <f>G60</f>
        <v>41000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9">
        <f>R60</f>
        <v>163760.39999999997</v>
      </c>
      <c r="S59" s="100"/>
    </row>
    <row r="60" spans="1:19" ht="22.5">
      <c r="A60" s="13" t="s">
        <v>20</v>
      </c>
      <c r="B60" s="60" t="s">
        <v>13</v>
      </c>
      <c r="C60" s="60">
        <v>1</v>
      </c>
      <c r="D60" s="60">
        <v>902</v>
      </c>
      <c r="E60" s="60">
        <v>1121</v>
      </c>
      <c r="F60" s="61">
        <v>240</v>
      </c>
      <c r="G60" s="19">
        <v>41000</v>
      </c>
      <c r="H60" s="12"/>
      <c r="I60" s="12"/>
      <c r="J60" s="12"/>
      <c r="K60" s="12">
        <v>23000</v>
      </c>
      <c r="L60" s="12">
        <v>75382.48</v>
      </c>
      <c r="M60" s="12">
        <v>1000</v>
      </c>
      <c r="N60" s="12"/>
      <c r="O60" s="12"/>
      <c r="P60" s="12"/>
      <c r="Q60" s="12">
        <v>23377.92</v>
      </c>
      <c r="R60" s="19">
        <f>G60+H60+I60+J60+K60+L60+M60+N60+O60+P60+Q60</f>
        <v>163760.39999999997</v>
      </c>
      <c r="S60" s="100"/>
    </row>
    <row r="61" spans="1:19" ht="11.25" hidden="1">
      <c r="A61" s="13"/>
      <c r="B61" s="60"/>
      <c r="C61" s="60"/>
      <c r="D61" s="60"/>
      <c r="E61" s="60"/>
      <c r="F61" s="61"/>
      <c r="G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9"/>
      <c r="S61" s="100"/>
    </row>
    <row r="62" spans="1:19" ht="11.25" hidden="1">
      <c r="A62" s="13"/>
      <c r="B62" s="60"/>
      <c r="C62" s="60"/>
      <c r="D62" s="60"/>
      <c r="E62" s="60"/>
      <c r="F62" s="61"/>
      <c r="G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9"/>
      <c r="S62" s="100"/>
    </row>
    <row r="63" spans="1:19" ht="22.5">
      <c r="A63" s="73" t="s">
        <v>179</v>
      </c>
      <c r="B63" s="60" t="s">
        <v>13</v>
      </c>
      <c r="C63" s="60">
        <v>1</v>
      </c>
      <c r="D63" s="60">
        <v>902</v>
      </c>
      <c r="E63" s="60">
        <v>1127</v>
      </c>
      <c r="F63" s="61"/>
      <c r="G63" s="19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9">
        <f>R64</f>
        <v>20002970</v>
      </c>
      <c r="S63" s="100"/>
    </row>
    <row r="64" spans="1:19" ht="33.75">
      <c r="A64" s="73" t="s">
        <v>177</v>
      </c>
      <c r="B64" s="60" t="s">
        <v>13</v>
      </c>
      <c r="C64" s="60">
        <v>1</v>
      </c>
      <c r="D64" s="60">
        <v>902</v>
      </c>
      <c r="E64" s="60">
        <v>1127</v>
      </c>
      <c r="F64" s="61">
        <v>400</v>
      </c>
      <c r="G64" s="19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9">
        <f>R65</f>
        <v>20002970</v>
      </c>
      <c r="S64" s="100"/>
    </row>
    <row r="65" spans="1:19" ht="11.25">
      <c r="A65" s="73" t="s">
        <v>55</v>
      </c>
      <c r="B65" s="60" t="s">
        <v>13</v>
      </c>
      <c r="C65" s="60">
        <v>1</v>
      </c>
      <c r="D65" s="60">
        <v>902</v>
      </c>
      <c r="E65" s="60">
        <v>1127</v>
      </c>
      <c r="F65" s="61">
        <v>410</v>
      </c>
      <c r="G65" s="19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9">
        <f>R66</f>
        <v>20002970</v>
      </c>
      <c r="S65" s="100"/>
    </row>
    <row r="66" spans="1:19" ht="33.75">
      <c r="A66" s="73" t="s">
        <v>180</v>
      </c>
      <c r="B66" s="60" t="s">
        <v>13</v>
      </c>
      <c r="C66" s="60">
        <v>1</v>
      </c>
      <c r="D66" s="60">
        <v>902</v>
      </c>
      <c r="E66" s="60">
        <v>1127</v>
      </c>
      <c r="F66" s="61">
        <v>414</v>
      </c>
      <c r="G66" s="19"/>
      <c r="H66" s="12"/>
      <c r="I66" s="12">
        <v>16002970</v>
      </c>
      <c r="J66" s="12"/>
      <c r="K66" s="12"/>
      <c r="L66" s="12"/>
      <c r="M66" s="12"/>
      <c r="N66" s="12"/>
      <c r="O66" s="12"/>
      <c r="P66" s="12">
        <v>4000000</v>
      </c>
      <c r="Q66" s="12"/>
      <c r="R66" s="19">
        <f>G66+H66+I66+J66+K66+L66+M66+N66+O66+P66+Q66</f>
        <v>20002970</v>
      </c>
      <c r="S66" s="100"/>
    </row>
    <row r="67" spans="1:19" ht="11.25" hidden="1">
      <c r="A67" s="13"/>
      <c r="B67" s="60"/>
      <c r="C67" s="60"/>
      <c r="D67" s="60"/>
      <c r="E67" s="60"/>
      <c r="F67" s="61"/>
      <c r="G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9"/>
      <c r="S67" s="100"/>
    </row>
    <row r="68" spans="1:19" ht="67.5">
      <c r="A68" s="13" t="s">
        <v>173</v>
      </c>
      <c r="B68" s="60" t="s">
        <v>13</v>
      </c>
      <c r="C68" s="60">
        <v>1</v>
      </c>
      <c r="D68" s="60">
        <v>902</v>
      </c>
      <c r="E68" s="72">
        <v>1202</v>
      </c>
      <c r="F68" s="61"/>
      <c r="G68" s="19">
        <f>G69+G72</f>
        <v>1316200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9">
        <f>R69+R72</f>
        <v>1316200</v>
      </c>
      <c r="S68" s="100"/>
    </row>
    <row r="69" spans="1:19" ht="45">
      <c r="A69" s="13" t="s">
        <v>14</v>
      </c>
      <c r="B69" s="60" t="s">
        <v>13</v>
      </c>
      <c r="C69" s="60">
        <v>1</v>
      </c>
      <c r="D69" s="60">
        <v>902</v>
      </c>
      <c r="E69" s="72">
        <v>1202</v>
      </c>
      <c r="F69" s="61">
        <v>100</v>
      </c>
      <c r="G69" s="19">
        <f>G70</f>
        <v>1316000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9">
        <f>R70</f>
        <v>1316000</v>
      </c>
      <c r="S69" s="100"/>
    </row>
    <row r="70" spans="1:19" ht="22.5">
      <c r="A70" s="13" t="s">
        <v>16</v>
      </c>
      <c r="B70" s="60" t="s">
        <v>13</v>
      </c>
      <c r="C70" s="60">
        <v>1</v>
      </c>
      <c r="D70" s="60">
        <v>902</v>
      </c>
      <c r="E70" s="72">
        <v>1202</v>
      </c>
      <c r="F70" s="61">
        <v>120</v>
      </c>
      <c r="G70" s="19">
        <f>G71</f>
        <v>1316000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9">
        <f>R71</f>
        <v>1316000</v>
      </c>
      <c r="S70" s="100"/>
    </row>
    <row r="71" spans="1:19" ht="33.75">
      <c r="A71" s="13" t="s">
        <v>87</v>
      </c>
      <c r="B71" s="60" t="s">
        <v>13</v>
      </c>
      <c r="C71" s="60">
        <v>1</v>
      </c>
      <c r="D71" s="60">
        <v>902</v>
      </c>
      <c r="E71" s="72">
        <v>1202</v>
      </c>
      <c r="F71" s="61">
        <v>121</v>
      </c>
      <c r="G71" s="19">
        <v>1316000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9">
        <f>G71+H71+I71+J71+K71+L71+M71+N71+O71+P71+Q71</f>
        <v>1316000</v>
      </c>
      <c r="S71" s="100"/>
    </row>
    <row r="72" spans="1:19" ht="22.5">
      <c r="A72" s="13" t="s">
        <v>18</v>
      </c>
      <c r="B72" s="60" t="s">
        <v>13</v>
      </c>
      <c r="C72" s="60">
        <v>1</v>
      </c>
      <c r="D72" s="60">
        <v>902</v>
      </c>
      <c r="E72" s="72">
        <v>1202</v>
      </c>
      <c r="F72" s="61" t="s">
        <v>19</v>
      </c>
      <c r="G72" s="19">
        <f>G73</f>
        <v>200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9">
        <f>R73</f>
        <v>200</v>
      </c>
      <c r="S72" s="100"/>
    </row>
    <row r="73" spans="1:19" ht="22.5">
      <c r="A73" s="13" t="s">
        <v>20</v>
      </c>
      <c r="B73" s="60" t="s">
        <v>13</v>
      </c>
      <c r="C73" s="60">
        <v>1</v>
      </c>
      <c r="D73" s="60">
        <v>902</v>
      </c>
      <c r="E73" s="72">
        <v>1202</v>
      </c>
      <c r="F73" s="61" t="s">
        <v>21</v>
      </c>
      <c r="G73" s="19">
        <v>200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9">
        <f>G73+H73+I73+J73+K73+L73+M73+N73+O73+P73+Q73</f>
        <v>200</v>
      </c>
      <c r="S73" s="100"/>
    </row>
    <row r="74" spans="1:19" ht="33.75">
      <c r="A74" s="14" t="s">
        <v>121</v>
      </c>
      <c r="B74" s="60" t="s">
        <v>13</v>
      </c>
      <c r="C74" s="60">
        <v>1</v>
      </c>
      <c r="D74" s="60">
        <v>902</v>
      </c>
      <c r="E74" s="60">
        <v>1216</v>
      </c>
      <c r="F74" s="61"/>
      <c r="G74" s="19">
        <f>G75</f>
        <v>1761000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9">
        <f>R75</f>
        <v>1761000</v>
      </c>
      <c r="S74" s="100"/>
    </row>
    <row r="75" spans="1:19" ht="11.25">
      <c r="A75" s="13" t="s">
        <v>22</v>
      </c>
      <c r="B75" s="60" t="s">
        <v>13</v>
      </c>
      <c r="C75" s="60">
        <v>1</v>
      </c>
      <c r="D75" s="60">
        <v>902</v>
      </c>
      <c r="E75" s="60">
        <v>1216</v>
      </c>
      <c r="F75" s="61">
        <v>800</v>
      </c>
      <c r="G75" s="19">
        <f>G76</f>
        <v>1761000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9">
        <f>R76</f>
        <v>1761000</v>
      </c>
      <c r="S75" s="100"/>
    </row>
    <row r="76" spans="1:19" ht="33.75">
      <c r="A76" s="13" t="s">
        <v>53</v>
      </c>
      <c r="B76" s="60" t="s">
        <v>13</v>
      </c>
      <c r="C76" s="60">
        <v>1</v>
      </c>
      <c r="D76" s="60">
        <v>902</v>
      </c>
      <c r="E76" s="60">
        <v>1216</v>
      </c>
      <c r="F76" s="61">
        <v>810</v>
      </c>
      <c r="G76" s="19">
        <v>1761000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9">
        <f>G76+H76+I76+J76+K76+L76+M76+N76+O76+P76+Q76</f>
        <v>1761000</v>
      </c>
      <c r="S76" s="100"/>
    </row>
    <row r="77" spans="1:19" ht="33.75">
      <c r="A77" s="55" t="s">
        <v>196</v>
      </c>
      <c r="B77" s="60" t="s">
        <v>13</v>
      </c>
      <c r="C77" s="60">
        <v>1</v>
      </c>
      <c r="D77" s="60">
        <v>902</v>
      </c>
      <c r="E77" s="60">
        <v>1222</v>
      </c>
      <c r="F77" s="61"/>
      <c r="G77" s="1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9">
        <f>R78</f>
        <v>1000000</v>
      </c>
      <c r="S77" s="100"/>
    </row>
    <row r="78" spans="1:19" ht="22.5">
      <c r="A78" s="55" t="s">
        <v>18</v>
      </c>
      <c r="B78" s="60" t="s">
        <v>13</v>
      </c>
      <c r="C78" s="60">
        <v>1</v>
      </c>
      <c r="D78" s="60">
        <v>902</v>
      </c>
      <c r="E78" s="60">
        <v>1222</v>
      </c>
      <c r="F78" s="61">
        <v>200</v>
      </c>
      <c r="G78" s="19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9">
        <f>R79</f>
        <v>1000000</v>
      </c>
      <c r="S78" s="100"/>
    </row>
    <row r="79" spans="1:19" ht="22.5">
      <c r="A79" s="55" t="s">
        <v>20</v>
      </c>
      <c r="B79" s="60" t="s">
        <v>13</v>
      </c>
      <c r="C79" s="60">
        <v>1</v>
      </c>
      <c r="D79" s="60">
        <v>902</v>
      </c>
      <c r="E79" s="60">
        <v>1222</v>
      </c>
      <c r="F79" s="61">
        <v>240</v>
      </c>
      <c r="G79" s="19"/>
      <c r="H79" s="12"/>
      <c r="I79" s="12"/>
      <c r="J79" s="12"/>
      <c r="K79" s="12"/>
      <c r="L79" s="12"/>
      <c r="M79" s="12"/>
      <c r="N79" s="19">
        <v>1000000</v>
      </c>
      <c r="O79" s="19"/>
      <c r="P79" s="19"/>
      <c r="Q79" s="19"/>
      <c r="R79" s="19">
        <f>G79+H79+I79+J79+K79+L79+M79+N79+O79+P79+Q79</f>
        <v>1000000</v>
      </c>
      <c r="S79" s="100"/>
    </row>
    <row r="80" spans="1:19" ht="33.75">
      <c r="A80" s="71" t="s">
        <v>76</v>
      </c>
      <c r="B80" s="60" t="s">
        <v>13</v>
      </c>
      <c r="C80" s="60">
        <v>1</v>
      </c>
      <c r="D80" s="60">
        <v>902</v>
      </c>
      <c r="E80" s="60">
        <v>1231</v>
      </c>
      <c r="F80" s="70"/>
      <c r="G80" s="19">
        <f>G81</f>
        <v>7007271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9">
        <f>R81</f>
        <v>20197352.6</v>
      </c>
      <c r="S80" s="100"/>
    </row>
    <row r="81" spans="1:19" ht="22.5">
      <c r="A81" s="13" t="s">
        <v>18</v>
      </c>
      <c r="B81" s="60" t="s">
        <v>13</v>
      </c>
      <c r="C81" s="60">
        <v>1</v>
      </c>
      <c r="D81" s="60">
        <v>902</v>
      </c>
      <c r="E81" s="60">
        <v>1231</v>
      </c>
      <c r="F81" s="61">
        <v>200</v>
      </c>
      <c r="G81" s="19">
        <f>G82</f>
        <v>7007271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9">
        <f>R82</f>
        <v>20197352.6</v>
      </c>
      <c r="S81" s="100"/>
    </row>
    <row r="82" spans="1:19" ht="22.5">
      <c r="A82" s="13" t="s">
        <v>20</v>
      </c>
      <c r="B82" s="60" t="s">
        <v>13</v>
      </c>
      <c r="C82" s="60">
        <v>1</v>
      </c>
      <c r="D82" s="60">
        <v>902</v>
      </c>
      <c r="E82" s="60">
        <v>1231</v>
      </c>
      <c r="F82" s="61">
        <v>240</v>
      </c>
      <c r="G82" s="19">
        <v>7007271</v>
      </c>
      <c r="H82" s="12">
        <v>499321.6</v>
      </c>
      <c r="I82" s="12"/>
      <c r="J82" s="12"/>
      <c r="K82" s="12">
        <v>2630000</v>
      </c>
      <c r="L82" s="12"/>
      <c r="M82" s="12"/>
      <c r="N82" s="12">
        <v>4097440</v>
      </c>
      <c r="O82" s="12"/>
      <c r="P82" s="12">
        <v>4691120</v>
      </c>
      <c r="Q82" s="12">
        <v>1272200</v>
      </c>
      <c r="R82" s="19">
        <f>G82+H82+I82+J82+K82+L82+M82+N82+O82+P82+Q82</f>
        <v>20197352.6</v>
      </c>
      <c r="S82" s="100"/>
    </row>
    <row r="83" spans="1:19" ht="22.5">
      <c r="A83" s="53" t="s">
        <v>174</v>
      </c>
      <c r="B83" s="60" t="s">
        <v>13</v>
      </c>
      <c r="C83" s="60">
        <v>1</v>
      </c>
      <c r="D83" s="60">
        <v>902</v>
      </c>
      <c r="E83" s="60">
        <v>1239</v>
      </c>
      <c r="F83" s="61"/>
      <c r="G83" s="19">
        <f>G84</f>
        <v>10000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9">
        <f>R84</f>
        <v>25000</v>
      </c>
      <c r="S83" s="100"/>
    </row>
    <row r="84" spans="1:19" ht="22.5">
      <c r="A84" s="13" t="s">
        <v>18</v>
      </c>
      <c r="B84" s="60" t="s">
        <v>13</v>
      </c>
      <c r="C84" s="60">
        <v>1</v>
      </c>
      <c r="D84" s="60">
        <v>902</v>
      </c>
      <c r="E84" s="60">
        <v>1239</v>
      </c>
      <c r="F84" s="61">
        <v>200</v>
      </c>
      <c r="G84" s="19">
        <v>10000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9">
        <f>R85</f>
        <v>25000</v>
      </c>
      <c r="S84" s="100"/>
    </row>
    <row r="85" spans="1:19" ht="22.5">
      <c r="A85" s="13" t="s">
        <v>20</v>
      </c>
      <c r="B85" s="60" t="s">
        <v>13</v>
      </c>
      <c r="C85" s="60">
        <v>1</v>
      </c>
      <c r="D85" s="60">
        <v>902</v>
      </c>
      <c r="E85" s="60">
        <v>1239</v>
      </c>
      <c r="F85" s="61">
        <v>240</v>
      </c>
      <c r="G85" s="19">
        <v>10000</v>
      </c>
      <c r="H85" s="12">
        <v>15000</v>
      </c>
      <c r="I85" s="12"/>
      <c r="J85" s="12"/>
      <c r="K85" s="12"/>
      <c r="L85" s="12"/>
      <c r="M85" s="12"/>
      <c r="N85" s="12"/>
      <c r="O85" s="12"/>
      <c r="P85" s="12"/>
      <c r="Q85" s="12"/>
      <c r="R85" s="19">
        <f>G85+H85+I85+J85+K85+L85+M85+N85+O85+P85+Q85</f>
        <v>25000</v>
      </c>
      <c r="S85" s="100"/>
    </row>
    <row r="86" spans="1:19" ht="11.25">
      <c r="A86" s="13" t="s">
        <v>54</v>
      </c>
      <c r="B86" s="60" t="s">
        <v>13</v>
      </c>
      <c r="C86" s="60">
        <v>1</v>
      </c>
      <c r="D86" s="60">
        <v>902</v>
      </c>
      <c r="E86" s="60">
        <v>1242</v>
      </c>
      <c r="F86" s="61"/>
      <c r="G86" s="19">
        <f>G89</f>
        <v>2212476.72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9">
        <f>R89+R87</f>
        <v>1126381.33</v>
      </c>
      <c r="S86" s="100"/>
    </row>
    <row r="87" spans="1:19" ht="22.5">
      <c r="A87" s="55" t="s">
        <v>89</v>
      </c>
      <c r="B87" s="60" t="s">
        <v>13</v>
      </c>
      <c r="C87" s="60">
        <v>1</v>
      </c>
      <c r="D87" s="60">
        <v>902</v>
      </c>
      <c r="E87" s="60">
        <v>1242</v>
      </c>
      <c r="F87" s="61">
        <v>600</v>
      </c>
      <c r="G87" s="19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9">
        <f>R88</f>
        <v>1126381.33</v>
      </c>
      <c r="S87" s="100"/>
    </row>
    <row r="88" spans="1:19" ht="22.5">
      <c r="A88" s="55" t="s">
        <v>207</v>
      </c>
      <c r="B88" s="60" t="s">
        <v>13</v>
      </c>
      <c r="C88" s="60">
        <v>1</v>
      </c>
      <c r="D88" s="60">
        <v>902</v>
      </c>
      <c r="E88" s="60">
        <v>1242</v>
      </c>
      <c r="F88" s="61">
        <v>630</v>
      </c>
      <c r="G88" s="19"/>
      <c r="H88" s="12"/>
      <c r="I88" s="12"/>
      <c r="J88" s="12"/>
      <c r="K88" s="12"/>
      <c r="L88" s="12"/>
      <c r="M88" s="12"/>
      <c r="N88" s="12"/>
      <c r="O88" s="12"/>
      <c r="P88" s="12"/>
      <c r="Q88" s="12">
        <v>1126381.33</v>
      </c>
      <c r="R88" s="19">
        <f>G88+H88+I88+J88+K88+L88+M88+N88+O88+P88+Q88</f>
        <v>1126381.33</v>
      </c>
      <c r="S88" s="100"/>
    </row>
    <row r="89" spans="1:19" ht="11.25" hidden="1">
      <c r="A89" s="13" t="s">
        <v>22</v>
      </c>
      <c r="B89" s="60" t="s">
        <v>13</v>
      </c>
      <c r="C89" s="60">
        <v>1</v>
      </c>
      <c r="D89" s="60">
        <v>902</v>
      </c>
      <c r="E89" s="60">
        <v>1242</v>
      </c>
      <c r="F89" s="61">
        <v>800</v>
      </c>
      <c r="G89" s="19">
        <f>G90</f>
        <v>2212476.72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9">
        <f>R90</f>
        <v>0</v>
      </c>
      <c r="S89" s="100"/>
    </row>
    <row r="90" spans="1:19" ht="33.75" hidden="1">
      <c r="A90" s="13" t="s">
        <v>53</v>
      </c>
      <c r="B90" s="60" t="s">
        <v>13</v>
      </c>
      <c r="C90" s="60">
        <v>1</v>
      </c>
      <c r="D90" s="60">
        <v>902</v>
      </c>
      <c r="E90" s="60">
        <v>1242</v>
      </c>
      <c r="F90" s="61">
        <v>810</v>
      </c>
      <c r="G90" s="19">
        <v>2212476.72</v>
      </c>
      <c r="H90" s="12"/>
      <c r="I90" s="12"/>
      <c r="J90" s="12"/>
      <c r="K90" s="12"/>
      <c r="L90" s="12"/>
      <c r="M90" s="12"/>
      <c r="N90" s="12"/>
      <c r="O90" s="12">
        <v>-1100000</v>
      </c>
      <c r="P90" s="12"/>
      <c r="Q90" s="12">
        <v>-1112476.72</v>
      </c>
      <c r="R90" s="19">
        <f>G90+H90+I90+J90+K90+L90+M90+N90+O90+P90+Q90</f>
        <v>0</v>
      </c>
      <c r="S90" s="100"/>
    </row>
    <row r="91" spans="1:19" ht="11.25">
      <c r="A91" s="55" t="s">
        <v>197</v>
      </c>
      <c r="B91" s="60" t="s">
        <v>13</v>
      </c>
      <c r="C91" s="60">
        <v>1</v>
      </c>
      <c r="D91" s="60">
        <v>902</v>
      </c>
      <c r="E91" s="60">
        <v>1249</v>
      </c>
      <c r="F91" s="61"/>
      <c r="G91" s="19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9">
        <f>R92</f>
        <v>1182400</v>
      </c>
      <c r="S91" s="100"/>
    </row>
    <row r="92" spans="1:19" ht="22.5">
      <c r="A92" s="55" t="s">
        <v>18</v>
      </c>
      <c r="B92" s="60" t="s">
        <v>13</v>
      </c>
      <c r="C92" s="60">
        <v>1</v>
      </c>
      <c r="D92" s="60">
        <v>902</v>
      </c>
      <c r="E92" s="60">
        <v>1249</v>
      </c>
      <c r="F92" s="61">
        <v>200</v>
      </c>
      <c r="G92" s="19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9">
        <f>R93</f>
        <v>1182400</v>
      </c>
      <c r="S92" s="100"/>
    </row>
    <row r="93" spans="1:19" ht="22.5">
      <c r="A93" s="55" t="s">
        <v>20</v>
      </c>
      <c r="B93" s="60" t="s">
        <v>13</v>
      </c>
      <c r="C93" s="60">
        <v>1</v>
      </c>
      <c r="D93" s="60">
        <v>902</v>
      </c>
      <c r="E93" s="60">
        <v>1249</v>
      </c>
      <c r="F93" s="61">
        <v>240</v>
      </c>
      <c r="G93" s="19"/>
      <c r="H93" s="12"/>
      <c r="I93" s="12"/>
      <c r="J93" s="12"/>
      <c r="K93" s="12"/>
      <c r="L93" s="12"/>
      <c r="M93" s="12"/>
      <c r="N93" s="12">
        <v>1061874</v>
      </c>
      <c r="O93" s="12"/>
      <c r="P93" s="12">
        <v>120526</v>
      </c>
      <c r="Q93" s="12"/>
      <c r="R93" s="19">
        <f>G93+H93+I93+J93+K93+L93+M93+N93+O93+P93+Q93</f>
        <v>1182400</v>
      </c>
      <c r="S93" s="100"/>
    </row>
    <row r="94" spans="1:19" ht="11.25">
      <c r="A94" s="14" t="s">
        <v>162</v>
      </c>
      <c r="B94" s="60" t="s">
        <v>13</v>
      </c>
      <c r="C94" s="60">
        <v>1</v>
      </c>
      <c r="D94" s="60">
        <v>902</v>
      </c>
      <c r="E94" s="60">
        <v>1250</v>
      </c>
      <c r="F94" s="61"/>
      <c r="G94" s="19">
        <f>G95</f>
        <v>100000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9">
        <f>R95</f>
        <v>200000</v>
      </c>
      <c r="S94" s="100"/>
    </row>
    <row r="95" spans="1:19" ht="22.5">
      <c r="A95" s="13" t="s">
        <v>18</v>
      </c>
      <c r="B95" s="60" t="s">
        <v>13</v>
      </c>
      <c r="C95" s="60">
        <v>1</v>
      </c>
      <c r="D95" s="60">
        <v>902</v>
      </c>
      <c r="E95" s="60">
        <v>1250</v>
      </c>
      <c r="F95" s="61">
        <v>200</v>
      </c>
      <c r="G95" s="19">
        <f>G96</f>
        <v>100000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9">
        <f>R96</f>
        <v>200000</v>
      </c>
      <c r="S95" s="100"/>
    </row>
    <row r="96" spans="1:19" ht="22.5">
      <c r="A96" s="13" t="s">
        <v>20</v>
      </c>
      <c r="B96" s="60" t="s">
        <v>13</v>
      </c>
      <c r="C96" s="60">
        <v>1</v>
      </c>
      <c r="D96" s="60">
        <v>902</v>
      </c>
      <c r="E96" s="60">
        <v>1250</v>
      </c>
      <c r="F96" s="61">
        <v>240</v>
      </c>
      <c r="G96" s="19">
        <v>100000</v>
      </c>
      <c r="H96" s="12"/>
      <c r="I96" s="12"/>
      <c r="J96" s="12"/>
      <c r="K96" s="12"/>
      <c r="L96" s="12"/>
      <c r="M96" s="12"/>
      <c r="N96" s="12"/>
      <c r="O96" s="12"/>
      <c r="P96" s="12"/>
      <c r="Q96" s="12">
        <v>100000</v>
      </c>
      <c r="R96" s="19">
        <f>G96+H96+I96+J96+K96+L96+M96+N96+O96+P96+Q96</f>
        <v>200000</v>
      </c>
      <c r="S96" s="100"/>
    </row>
    <row r="97" spans="1:19" ht="11.25">
      <c r="A97" s="13" t="s">
        <v>56</v>
      </c>
      <c r="B97" s="60" t="s">
        <v>13</v>
      </c>
      <c r="C97" s="60">
        <v>1</v>
      </c>
      <c r="D97" s="60">
        <v>902</v>
      </c>
      <c r="E97" s="60">
        <v>1261</v>
      </c>
      <c r="F97" s="61"/>
      <c r="G97" s="19">
        <f>G100</f>
        <v>9808168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9">
        <f>R100+R98</f>
        <v>9808168</v>
      </c>
      <c r="S97" s="100"/>
    </row>
    <row r="98" spans="1:19" ht="22.5">
      <c r="A98" s="13" t="s">
        <v>18</v>
      </c>
      <c r="B98" s="60" t="s">
        <v>13</v>
      </c>
      <c r="C98" s="60">
        <v>1</v>
      </c>
      <c r="D98" s="60">
        <v>902</v>
      </c>
      <c r="E98" s="60">
        <v>1261</v>
      </c>
      <c r="F98" s="61">
        <v>200</v>
      </c>
      <c r="G98" s="19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9">
        <f>R99</f>
        <v>5064637</v>
      </c>
      <c r="S98" s="100"/>
    </row>
    <row r="99" spans="1:19" ht="22.5">
      <c r="A99" s="13" t="s">
        <v>20</v>
      </c>
      <c r="B99" s="60" t="s">
        <v>13</v>
      </c>
      <c r="C99" s="60">
        <v>1</v>
      </c>
      <c r="D99" s="60">
        <v>902</v>
      </c>
      <c r="E99" s="60">
        <v>1261</v>
      </c>
      <c r="F99" s="61">
        <v>240</v>
      </c>
      <c r="G99" s="19"/>
      <c r="H99" s="12"/>
      <c r="I99" s="12">
        <v>199700</v>
      </c>
      <c r="J99" s="12"/>
      <c r="K99" s="12"/>
      <c r="L99" s="12"/>
      <c r="M99" s="12">
        <v>500000</v>
      </c>
      <c r="N99" s="12"/>
      <c r="O99" s="12"/>
      <c r="P99" s="12">
        <v>4364937</v>
      </c>
      <c r="Q99" s="12"/>
      <c r="R99" s="19">
        <f>G99+H99+I99+J99+K99+L99+M99+N99+O99+P99+Q99</f>
        <v>5064637</v>
      </c>
      <c r="S99" s="100"/>
    </row>
    <row r="100" spans="1:19" ht="11.25">
      <c r="A100" s="13" t="s">
        <v>22</v>
      </c>
      <c r="B100" s="60" t="s">
        <v>13</v>
      </c>
      <c r="C100" s="60">
        <v>1</v>
      </c>
      <c r="D100" s="60">
        <v>902</v>
      </c>
      <c r="E100" s="60">
        <v>1261</v>
      </c>
      <c r="F100" s="61">
        <v>800</v>
      </c>
      <c r="G100" s="19">
        <f>G101</f>
        <v>9808168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9">
        <f>R101</f>
        <v>4743531</v>
      </c>
      <c r="S100" s="100"/>
    </row>
    <row r="101" spans="1:19" ht="33.75">
      <c r="A101" s="13" t="s">
        <v>53</v>
      </c>
      <c r="B101" s="60" t="s">
        <v>13</v>
      </c>
      <c r="C101" s="60">
        <v>1</v>
      </c>
      <c r="D101" s="60">
        <v>902</v>
      </c>
      <c r="E101" s="60">
        <v>1261</v>
      </c>
      <c r="F101" s="61">
        <v>810</v>
      </c>
      <c r="G101" s="19">
        <v>9808168</v>
      </c>
      <c r="H101" s="12"/>
      <c r="I101" s="12">
        <v>-199700</v>
      </c>
      <c r="J101" s="12"/>
      <c r="K101" s="12"/>
      <c r="L101" s="12"/>
      <c r="M101" s="12">
        <v>-500000</v>
      </c>
      <c r="N101" s="12"/>
      <c r="O101" s="12"/>
      <c r="P101" s="12">
        <v>-4364937</v>
      </c>
      <c r="Q101" s="12"/>
      <c r="R101" s="19">
        <f>G101+H101+I101+J101+K101+L101+M101+N101+O101+P101+Q101</f>
        <v>4743531</v>
      </c>
      <c r="S101" s="100"/>
    </row>
    <row r="102" spans="1:19" ht="11.25">
      <c r="A102" s="13" t="s">
        <v>57</v>
      </c>
      <c r="B102" s="60" t="s">
        <v>13</v>
      </c>
      <c r="C102" s="60">
        <v>1</v>
      </c>
      <c r="D102" s="60">
        <v>902</v>
      </c>
      <c r="E102" s="60">
        <v>1262</v>
      </c>
      <c r="F102" s="61"/>
      <c r="G102" s="19">
        <f>G103</f>
        <v>3400000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9">
        <f>R103</f>
        <v>3573628</v>
      </c>
      <c r="S102" s="100"/>
    </row>
    <row r="103" spans="1:19" ht="22.5">
      <c r="A103" s="13" t="s">
        <v>18</v>
      </c>
      <c r="B103" s="60" t="s">
        <v>13</v>
      </c>
      <c r="C103" s="60">
        <v>1</v>
      </c>
      <c r="D103" s="60">
        <v>902</v>
      </c>
      <c r="E103" s="60">
        <v>1262</v>
      </c>
      <c r="F103" s="61">
        <v>200</v>
      </c>
      <c r="G103" s="19">
        <f>G104</f>
        <v>3400000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9">
        <f>R104</f>
        <v>3573628</v>
      </c>
      <c r="S103" s="100"/>
    </row>
    <row r="104" spans="1:19" ht="22.5">
      <c r="A104" s="13" t="s">
        <v>20</v>
      </c>
      <c r="B104" s="60" t="s">
        <v>13</v>
      </c>
      <c r="C104" s="60">
        <v>1</v>
      </c>
      <c r="D104" s="60">
        <v>902</v>
      </c>
      <c r="E104" s="60">
        <v>1262</v>
      </c>
      <c r="F104" s="61">
        <v>240</v>
      </c>
      <c r="G104" s="19">
        <v>3400000</v>
      </c>
      <c r="H104" s="12"/>
      <c r="I104" s="12"/>
      <c r="J104" s="12"/>
      <c r="K104" s="12">
        <v>150000</v>
      </c>
      <c r="L104" s="12"/>
      <c r="M104" s="12">
        <v>-76370</v>
      </c>
      <c r="N104" s="12"/>
      <c r="O104" s="12"/>
      <c r="P104" s="12"/>
      <c r="Q104" s="12">
        <v>99998</v>
      </c>
      <c r="R104" s="19">
        <f>G104+H104+I104+J104+K104+L104+M104+N104+O104+P104+Q104</f>
        <v>3573628</v>
      </c>
      <c r="S104" s="100"/>
    </row>
    <row r="105" spans="1:19" ht="11.25">
      <c r="A105" s="13" t="s">
        <v>58</v>
      </c>
      <c r="B105" s="60" t="s">
        <v>13</v>
      </c>
      <c r="C105" s="60">
        <v>1</v>
      </c>
      <c r="D105" s="60">
        <v>902</v>
      </c>
      <c r="E105" s="60">
        <v>1263</v>
      </c>
      <c r="F105" s="61"/>
      <c r="G105" s="19">
        <f>G106</f>
        <v>500000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9">
        <f>R106</f>
        <v>500000</v>
      </c>
      <c r="S105" s="100"/>
    </row>
    <row r="106" spans="1:19" ht="22.5">
      <c r="A106" s="13" t="s">
        <v>18</v>
      </c>
      <c r="B106" s="60" t="s">
        <v>13</v>
      </c>
      <c r="C106" s="60">
        <v>1</v>
      </c>
      <c r="D106" s="60">
        <v>902</v>
      </c>
      <c r="E106" s="60">
        <v>1263</v>
      </c>
      <c r="F106" s="61">
        <v>200</v>
      </c>
      <c r="G106" s="19">
        <f>G107</f>
        <v>500000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9">
        <f>R107</f>
        <v>500000</v>
      </c>
      <c r="S106" s="100"/>
    </row>
    <row r="107" spans="1:19" ht="22.5">
      <c r="A107" s="13" t="s">
        <v>20</v>
      </c>
      <c r="B107" s="60" t="s">
        <v>13</v>
      </c>
      <c r="C107" s="60">
        <v>1</v>
      </c>
      <c r="D107" s="60">
        <v>902</v>
      </c>
      <c r="E107" s="60">
        <v>1263</v>
      </c>
      <c r="F107" s="61">
        <v>240</v>
      </c>
      <c r="G107" s="19">
        <v>500000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9">
        <f>G107+H107+I107+J107+K107+L107+M107+N107+O107+P107+Q107</f>
        <v>500000</v>
      </c>
      <c r="S107" s="100"/>
    </row>
    <row r="108" spans="1:19" ht="22.5">
      <c r="A108" s="13" t="s">
        <v>59</v>
      </c>
      <c r="B108" s="60" t="s">
        <v>13</v>
      </c>
      <c r="C108" s="60">
        <v>1</v>
      </c>
      <c r="D108" s="60">
        <v>902</v>
      </c>
      <c r="E108" s="60">
        <v>1264</v>
      </c>
      <c r="F108" s="61"/>
      <c r="G108" s="19">
        <f>G109</f>
        <v>2320883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9">
        <f>R109</f>
        <v>10263863.33</v>
      </c>
      <c r="S108" s="100"/>
    </row>
    <row r="109" spans="1:19" ht="22.5">
      <c r="A109" s="13" t="s">
        <v>18</v>
      </c>
      <c r="B109" s="60" t="s">
        <v>13</v>
      </c>
      <c r="C109" s="60">
        <v>1</v>
      </c>
      <c r="D109" s="60">
        <v>902</v>
      </c>
      <c r="E109" s="60">
        <v>1264</v>
      </c>
      <c r="F109" s="61">
        <v>200</v>
      </c>
      <c r="G109" s="19">
        <f>G110</f>
        <v>2320883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9">
        <f>R110</f>
        <v>10263863.33</v>
      </c>
      <c r="S109" s="100"/>
    </row>
    <row r="110" spans="1:19" ht="22.5">
      <c r="A110" s="13" t="s">
        <v>20</v>
      </c>
      <c r="B110" s="60" t="s">
        <v>13</v>
      </c>
      <c r="C110" s="60">
        <v>1</v>
      </c>
      <c r="D110" s="60">
        <v>902</v>
      </c>
      <c r="E110" s="60">
        <v>1264</v>
      </c>
      <c r="F110" s="61">
        <v>240</v>
      </c>
      <c r="G110" s="19">
        <v>2320883</v>
      </c>
      <c r="H110" s="12">
        <v>7344425.33</v>
      </c>
      <c r="I110" s="12"/>
      <c r="J110" s="12"/>
      <c r="K110" s="12"/>
      <c r="L110" s="12"/>
      <c r="M110" s="12"/>
      <c r="N110" s="12"/>
      <c r="O110" s="12"/>
      <c r="P110" s="12"/>
      <c r="Q110" s="12">
        <v>598555</v>
      </c>
      <c r="R110" s="19">
        <f>G110+H110+I110+J110+K110+L110+M110+N110+O110+P110+Q110</f>
        <v>10263863.33</v>
      </c>
      <c r="S110" s="101"/>
    </row>
    <row r="111" spans="1:19" ht="11.25" hidden="1">
      <c r="A111" s="13"/>
      <c r="B111" s="60"/>
      <c r="C111" s="60"/>
      <c r="D111" s="60"/>
      <c r="E111" s="60"/>
      <c r="F111" s="61"/>
      <c r="G111" s="19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9"/>
      <c r="S111" s="100"/>
    </row>
    <row r="112" spans="1:19" ht="11.25" hidden="1">
      <c r="A112" s="13"/>
      <c r="B112" s="60"/>
      <c r="C112" s="60"/>
      <c r="D112" s="60"/>
      <c r="E112" s="60"/>
      <c r="F112" s="61"/>
      <c r="G112" s="19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9"/>
      <c r="S112" s="100"/>
    </row>
    <row r="113" spans="1:19" ht="11.25" hidden="1">
      <c r="A113" s="13"/>
      <c r="B113" s="60"/>
      <c r="C113" s="60"/>
      <c r="D113" s="60"/>
      <c r="E113" s="60"/>
      <c r="F113" s="61"/>
      <c r="G113" s="19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9"/>
      <c r="S113" s="100"/>
    </row>
    <row r="114" spans="1:19" ht="11.25" hidden="1">
      <c r="A114" s="13"/>
      <c r="B114" s="60"/>
      <c r="C114" s="60"/>
      <c r="D114" s="60"/>
      <c r="E114" s="60"/>
      <c r="F114" s="61"/>
      <c r="G114" s="19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9"/>
      <c r="S114" s="100"/>
    </row>
    <row r="115" spans="1:19" ht="11.25" hidden="1">
      <c r="A115" s="13"/>
      <c r="B115" s="60"/>
      <c r="C115" s="60"/>
      <c r="D115" s="60"/>
      <c r="E115" s="60"/>
      <c r="F115" s="61"/>
      <c r="G115" s="19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9"/>
      <c r="S115" s="100"/>
    </row>
    <row r="116" spans="1:19" ht="11.25" hidden="1">
      <c r="A116" s="13"/>
      <c r="B116" s="60"/>
      <c r="C116" s="60"/>
      <c r="D116" s="60"/>
      <c r="E116" s="60"/>
      <c r="F116" s="61"/>
      <c r="G116" s="19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9"/>
      <c r="S116" s="100"/>
    </row>
    <row r="117" spans="1:19" ht="33.75">
      <c r="A117" s="14" t="s">
        <v>163</v>
      </c>
      <c r="B117" s="60" t="s">
        <v>13</v>
      </c>
      <c r="C117" s="60">
        <v>1</v>
      </c>
      <c r="D117" s="60">
        <v>902</v>
      </c>
      <c r="E117" s="60">
        <v>1270</v>
      </c>
      <c r="F117" s="61"/>
      <c r="G117" s="19">
        <f>G118</f>
        <v>95000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9">
        <f>R118</f>
        <v>95000</v>
      </c>
      <c r="S117" s="100"/>
    </row>
    <row r="118" spans="1:19" ht="22.5">
      <c r="A118" s="13" t="s">
        <v>18</v>
      </c>
      <c r="B118" s="60" t="s">
        <v>13</v>
      </c>
      <c r="C118" s="60">
        <v>1</v>
      </c>
      <c r="D118" s="60">
        <v>902</v>
      </c>
      <c r="E118" s="60">
        <v>1270</v>
      </c>
      <c r="F118" s="61">
        <v>200</v>
      </c>
      <c r="G118" s="19">
        <f>G119</f>
        <v>95000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9">
        <f>R119</f>
        <v>95000</v>
      </c>
      <c r="S118" s="100"/>
    </row>
    <row r="119" spans="1:19" ht="22.5">
      <c r="A119" s="13" t="s">
        <v>20</v>
      </c>
      <c r="B119" s="60" t="s">
        <v>13</v>
      </c>
      <c r="C119" s="60">
        <v>1</v>
      </c>
      <c r="D119" s="60">
        <v>902</v>
      </c>
      <c r="E119" s="60">
        <v>1270</v>
      </c>
      <c r="F119" s="61">
        <v>240</v>
      </c>
      <c r="G119" s="19">
        <v>95000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9">
        <f>G119+H119+I119+J119+K119+L119+M119+N119+O119+P119+Q119</f>
        <v>95000</v>
      </c>
      <c r="S119" s="100"/>
    </row>
    <row r="120" spans="1:19" ht="11.25" customHeight="1" hidden="1">
      <c r="A120" s="13" t="s">
        <v>54</v>
      </c>
      <c r="B120" s="60" t="s">
        <v>13</v>
      </c>
      <c r="C120" s="60">
        <v>1</v>
      </c>
      <c r="D120" s="60">
        <v>902</v>
      </c>
      <c r="E120" s="60">
        <v>1242</v>
      </c>
      <c r="F120" s="61"/>
      <c r="G120" s="19">
        <f>G121</f>
        <v>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9">
        <f>R121</f>
        <v>0</v>
      </c>
      <c r="S120" s="100"/>
    </row>
    <row r="121" spans="1:19" ht="11.25" customHeight="1" hidden="1">
      <c r="A121" s="13" t="s">
        <v>22</v>
      </c>
      <c r="B121" s="60" t="s">
        <v>13</v>
      </c>
      <c r="C121" s="60">
        <v>1</v>
      </c>
      <c r="D121" s="60">
        <v>902</v>
      </c>
      <c r="E121" s="60">
        <v>1242</v>
      </c>
      <c r="F121" s="61">
        <v>800</v>
      </c>
      <c r="G121" s="19">
        <f>G122</f>
        <v>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9">
        <f>R122</f>
        <v>0</v>
      </c>
      <c r="S121" s="100"/>
    </row>
    <row r="122" spans="1:19" ht="33.75" customHeight="1" hidden="1">
      <c r="A122" s="13" t="s">
        <v>53</v>
      </c>
      <c r="B122" s="60" t="s">
        <v>13</v>
      </c>
      <c r="C122" s="60">
        <v>1</v>
      </c>
      <c r="D122" s="60">
        <v>902</v>
      </c>
      <c r="E122" s="60">
        <v>1242</v>
      </c>
      <c r="F122" s="61">
        <v>810</v>
      </c>
      <c r="G122" s="19">
        <v>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9">
        <v>0</v>
      </c>
      <c r="S122" s="100"/>
    </row>
    <row r="123" spans="1:19" ht="11.25" customHeight="1" hidden="1">
      <c r="A123" s="13" t="s">
        <v>56</v>
      </c>
      <c r="B123" s="60" t="s">
        <v>13</v>
      </c>
      <c r="C123" s="60">
        <v>1</v>
      </c>
      <c r="D123" s="60">
        <v>902</v>
      </c>
      <c r="E123" s="60">
        <v>1261</v>
      </c>
      <c r="F123" s="61"/>
      <c r="G123" s="19">
        <f>G126</f>
        <v>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9">
        <f>R126+R124</f>
        <v>0</v>
      </c>
      <c r="S123" s="100"/>
    </row>
    <row r="124" spans="1:19" ht="22.5" customHeight="1" hidden="1">
      <c r="A124" s="13" t="s">
        <v>18</v>
      </c>
      <c r="B124" s="60" t="s">
        <v>13</v>
      </c>
      <c r="C124" s="60">
        <v>1</v>
      </c>
      <c r="D124" s="60">
        <v>902</v>
      </c>
      <c r="E124" s="60">
        <v>1261</v>
      </c>
      <c r="F124" s="61">
        <v>200</v>
      </c>
      <c r="G124" s="19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9">
        <f>R125</f>
        <v>0</v>
      </c>
      <c r="S124" s="100"/>
    </row>
    <row r="125" spans="1:19" ht="22.5" customHeight="1" hidden="1">
      <c r="A125" s="13" t="s">
        <v>20</v>
      </c>
      <c r="B125" s="60" t="s">
        <v>13</v>
      </c>
      <c r="C125" s="60">
        <v>1</v>
      </c>
      <c r="D125" s="60">
        <v>902</v>
      </c>
      <c r="E125" s="60">
        <v>1261</v>
      </c>
      <c r="F125" s="61">
        <v>240</v>
      </c>
      <c r="G125" s="19"/>
      <c r="H125" s="12"/>
      <c r="I125" s="12">
        <v>0</v>
      </c>
      <c r="J125" s="12"/>
      <c r="K125" s="12"/>
      <c r="L125" s="12"/>
      <c r="M125" s="12"/>
      <c r="N125" s="12"/>
      <c r="O125" s="12"/>
      <c r="P125" s="12"/>
      <c r="Q125" s="12"/>
      <c r="R125" s="19">
        <f>I125</f>
        <v>0</v>
      </c>
      <c r="S125" s="100"/>
    </row>
    <row r="126" spans="1:19" ht="11.25" customHeight="1" hidden="1">
      <c r="A126" s="13" t="s">
        <v>22</v>
      </c>
      <c r="B126" s="60" t="s">
        <v>13</v>
      </c>
      <c r="C126" s="60">
        <v>1</v>
      </c>
      <c r="D126" s="60">
        <v>902</v>
      </c>
      <c r="E126" s="60">
        <v>1261</v>
      </c>
      <c r="F126" s="61">
        <v>800</v>
      </c>
      <c r="G126" s="19">
        <f>G127</f>
        <v>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9">
        <f>R127</f>
        <v>0</v>
      </c>
      <c r="S126" s="100"/>
    </row>
    <row r="127" spans="1:19" ht="33.75" customHeight="1" hidden="1">
      <c r="A127" s="13" t="s">
        <v>53</v>
      </c>
      <c r="B127" s="60" t="s">
        <v>13</v>
      </c>
      <c r="C127" s="60">
        <v>1</v>
      </c>
      <c r="D127" s="60">
        <v>902</v>
      </c>
      <c r="E127" s="60">
        <v>1261</v>
      </c>
      <c r="F127" s="61">
        <v>810</v>
      </c>
      <c r="G127" s="19">
        <v>0</v>
      </c>
      <c r="H127" s="12"/>
      <c r="I127" s="12">
        <v>0</v>
      </c>
      <c r="J127" s="12"/>
      <c r="K127" s="12"/>
      <c r="L127" s="12"/>
      <c r="M127" s="12"/>
      <c r="N127" s="12"/>
      <c r="O127" s="12"/>
      <c r="P127" s="12"/>
      <c r="Q127" s="12"/>
      <c r="R127" s="19">
        <f>G127+H127+I127</f>
        <v>0</v>
      </c>
      <c r="S127" s="100"/>
    </row>
    <row r="128" spans="1:19" ht="11.25" customHeight="1" hidden="1">
      <c r="A128" s="13" t="s">
        <v>57</v>
      </c>
      <c r="B128" s="60" t="s">
        <v>13</v>
      </c>
      <c r="C128" s="60">
        <v>1</v>
      </c>
      <c r="D128" s="60">
        <v>902</v>
      </c>
      <c r="E128" s="60">
        <v>1262</v>
      </c>
      <c r="F128" s="61"/>
      <c r="G128" s="19">
        <f>G129</f>
        <v>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9">
        <f>R129</f>
        <v>0</v>
      </c>
      <c r="S128" s="100"/>
    </row>
    <row r="129" spans="1:19" ht="22.5" customHeight="1" hidden="1">
      <c r="A129" s="13" t="s">
        <v>18</v>
      </c>
      <c r="B129" s="60" t="s">
        <v>13</v>
      </c>
      <c r="C129" s="60">
        <v>1</v>
      </c>
      <c r="D129" s="60">
        <v>902</v>
      </c>
      <c r="E129" s="60">
        <v>1262</v>
      </c>
      <c r="F129" s="61">
        <v>200</v>
      </c>
      <c r="G129" s="19">
        <f>G130</f>
        <v>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9">
        <f>R130</f>
        <v>0</v>
      </c>
      <c r="S129" s="100"/>
    </row>
    <row r="130" spans="1:19" ht="22.5" customHeight="1" hidden="1">
      <c r="A130" s="13" t="s">
        <v>20</v>
      </c>
      <c r="B130" s="60" t="s">
        <v>13</v>
      </c>
      <c r="C130" s="60">
        <v>1</v>
      </c>
      <c r="D130" s="60">
        <v>902</v>
      </c>
      <c r="E130" s="60">
        <v>1262</v>
      </c>
      <c r="F130" s="61">
        <v>240</v>
      </c>
      <c r="G130" s="19">
        <v>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9">
        <v>0</v>
      </c>
      <c r="S130" s="100"/>
    </row>
    <row r="131" spans="1:19" ht="11.25" customHeight="1" hidden="1">
      <c r="A131" s="13" t="s">
        <v>58</v>
      </c>
      <c r="B131" s="60" t="s">
        <v>13</v>
      </c>
      <c r="C131" s="60">
        <v>1</v>
      </c>
      <c r="D131" s="60">
        <v>902</v>
      </c>
      <c r="E131" s="60">
        <v>1263</v>
      </c>
      <c r="F131" s="61"/>
      <c r="G131" s="19">
        <f>G132</f>
        <v>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9">
        <f>R132</f>
        <v>0</v>
      </c>
      <c r="S131" s="100"/>
    </row>
    <row r="132" spans="1:19" ht="22.5" customHeight="1" hidden="1">
      <c r="A132" s="13" t="s">
        <v>18</v>
      </c>
      <c r="B132" s="60" t="s">
        <v>13</v>
      </c>
      <c r="C132" s="60">
        <v>1</v>
      </c>
      <c r="D132" s="60">
        <v>902</v>
      </c>
      <c r="E132" s="60">
        <v>1263</v>
      </c>
      <c r="F132" s="61">
        <v>200</v>
      </c>
      <c r="G132" s="19">
        <f>G133</f>
        <v>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9">
        <f>R133</f>
        <v>0</v>
      </c>
      <c r="S132" s="100"/>
    </row>
    <row r="133" spans="1:19" ht="22.5" customHeight="1" hidden="1">
      <c r="A133" s="13" t="s">
        <v>20</v>
      </c>
      <c r="B133" s="60" t="s">
        <v>13</v>
      </c>
      <c r="C133" s="60">
        <v>1</v>
      </c>
      <c r="D133" s="60">
        <v>902</v>
      </c>
      <c r="E133" s="60">
        <v>1263</v>
      </c>
      <c r="F133" s="61">
        <v>240</v>
      </c>
      <c r="G133" s="19">
        <v>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9">
        <v>0</v>
      </c>
      <c r="S133" s="100"/>
    </row>
    <row r="134" spans="1:19" ht="22.5" customHeight="1" hidden="1">
      <c r="A134" s="13" t="s">
        <v>59</v>
      </c>
      <c r="B134" s="60" t="s">
        <v>13</v>
      </c>
      <c r="C134" s="60">
        <v>1</v>
      </c>
      <c r="D134" s="60">
        <v>902</v>
      </c>
      <c r="E134" s="60">
        <v>1264</v>
      </c>
      <c r="F134" s="61"/>
      <c r="G134" s="19">
        <f>G135</f>
        <v>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9">
        <f>R135</f>
        <v>0</v>
      </c>
      <c r="S134" s="100"/>
    </row>
    <row r="135" spans="1:19" ht="22.5" customHeight="1" hidden="1">
      <c r="A135" s="13" t="s">
        <v>18</v>
      </c>
      <c r="B135" s="60" t="s">
        <v>13</v>
      </c>
      <c r="C135" s="60">
        <v>1</v>
      </c>
      <c r="D135" s="60">
        <v>902</v>
      </c>
      <c r="E135" s="60">
        <v>1264</v>
      </c>
      <c r="F135" s="61">
        <v>200</v>
      </c>
      <c r="G135" s="19">
        <f>G136</f>
        <v>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9">
        <f>R136</f>
        <v>0</v>
      </c>
      <c r="S135" s="100"/>
    </row>
    <row r="136" spans="1:22" ht="22.5" customHeight="1" hidden="1">
      <c r="A136" s="13" t="s">
        <v>20</v>
      </c>
      <c r="B136" s="60" t="s">
        <v>13</v>
      </c>
      <c r="C136" s="60">
        <v>1</v>
      </c>
      <c r="D136" s="60">
        <v>902</v>
      </c>
      <c r="E136" s="60">
        <v>1264</v>
      </c>
      <c r="F136" s="61">
        <v>240</v>
      </c>
      <c r="G136" s="19">
        <v>0</v>
      </c>
      <c r="H136" s="12">
        <v>0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9">
        <f>G136+H136</f>
        <v>0</v>
      </c>
      <c r="S136" s="101"/>
      <c r="T136" s="109"/>
      <c r="U136" s="110"/>
      <c r="V136" s="110"/>
    </row>
    <row r="137" spans="1:19" ht="11.25">
      <c r="A137" s="14" t="s">
        <v>123</v>
      </c>
      <c r="B137" s="60" t="s">
        <v>13</v>
      </c>
      <c r="C137" s="60">
        <v>1</v>
      </c>
      <c r="D137" s="60">
        <v>902</v>
      </c>
      <c r="E137" s="60">
        <v>1276</v>
      </c>
      <c r="F137" s="70" t="s">
        <v>0</v>
      </c>
      <c r="G137" s="19">
        <f>G138</f>
        <v>100000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9">
        <f>R138</f>
        <v>205678.4</v>
      </c>
      <c r="S137" s="100"/>
    </row>
    <row r="138" spans="1:19" ht="22.5">
      <c r="A138" s="13" t="s">
        <v>18</v>
      </c>
      <c r="B138" s="60" t="s">
        <v>13</v>
      </c>
      <c r="C138" s="60">
        <v>1</v>
      </c>
      <c r="D138" s="60">
        <v>902</v>
      </c>
      <c r="E138" s="60">
        <v>1276</v>
      </c>
      <c r="F138" s="61" t="s">
        <v>19</v>
      </c>
      <c r="G138" s="19">
        <f>G139</f>
        <v>100000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9">
        <f>R139</f>
        <v>205678.4</v>
      </c>
      <c r="S138" s="100"/>
    </row>
    <row r="139" spans="1:19" ht="22.5">
      <c r="A139" s="13" t="s">
        <v>20</v>
      </c>
      <c r="B139" s="60" t="s">
        <v>13</v>
      </c>
      <c r="C139" s="60">
        <v>1</v>
      </c>
      <c r="D139" s="60">
        <v>902</v>
      </c>
      <c r="E139" s="60">
        <v>1276</v>
      </c>
      <c r="F139" s="61" t="s">
        <v>21</v>
      </c>
      <c r="G139" s="19">
        <v>100000</v>
      </c>
      <c r="H139" s="12"/>
      <c r="I139" s="12"/>
      <c r="J139" s="12"/>
      <c r="K139" s="12"/>
      <c r="L139" s="12"/>
      <c r="M139" s="12">
        <v>105678.4</v>
      </c>
      <c r="N139" s="12"/>
      <c r="O139" s="12"/>
      <c r="P139" s="12"/>
      <c r="Q139" s="12"/>
      <c r="R139" s="19">
        <f>G139+H139+I139+J139+K139+L139+M139+N139+O139+P139+Q139</f>
        <v>205678.4</v>
      </c>
      <c r="S139" s="100"/>
    </row>
    <row r="140" spans="1:19" ht="33.75">
      <c r="A140" s="14" t="s">
        <v>167</v>
      </c>
      <c r="B140" s="60" t="s">
        <v>13</v>
      </c>
      <c r="C140" s="60">
        <v>1</v>
      </c>
      <c r="D140" s="60">
        <v>902</v>
      </c>
      <c r="E140" s="60">
        <v>1280</v>
      </c>
      <c r="F140" s="61"/>
      <c r="G140" s="19">
        <f>G141+G143</f>
        <v>2193680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9">
        <f>R141+R143</f>
        <v>4513694.5</v>
      </c>
      <c r="S140" s="100"/>
    </row>
    <row r="141" spans="1:19" ht="22.5">
      <c r="A141" s="55" t="s">
        <v>18</v>
      </c>
      <c r="B141" s="60" t="s">
        <v>13</v>
      </c>
      <c r="C141" s="60">
        <v>1</v>
      </c>
      <c r="D141" s="60">
        <v>902</v>
      </c>
      <c r="E141" s="60">
        <v>1280</v>
      </c>
      <c r="F141" s="61">
        <v>200</v>
      </c>
      <c r="G141" s="19">
        <f>G142</f>
        <v>615000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9">
        <f>R142</f>
        <v>3010745.5</v>
      </c>
      <c r="S141" s="100"/>
    </row>
    <row r="142" spans="1:19" ht="22.5">
      <c r="A142" s="55" t="s">
        <v>20</v>
      </c>
      <c r="B142" s="60" t="s">
        <v>13</v>
      </c>
      <c r="C142" s="60">
        <v>1</v>
      </c>
      <c r="D142" s="60">
        <v>902</v>
      </c>
      <c r="E142" s="60">
        <v>1280</v>
      </c>
      <c r="F142" s="61">
        <v>240</v>
      </c>
      <c r="G142" s="19">
        <v>615000</v>
      </c>
      <c r="H142" s="12"/>
      <c r="I142" s="12"/>
      <c r="J142" s="12"/>
      <c r="K142" s="12">
        <v>159620</v>
      </c>
      <c r="L142" s="19">
        <v>30000</v>
      </c>
      <c r="M142" s="19">
        <v>1561426</v>
      </c>
      <c r="N142" s="19">
        <v>50400</v>
      </c>
      <c r="O142" s="19">
        <v>134799.5</v>
      </c>
      <c r="P142" s="19">
        <v>453000</v>
      </c>
      <c r="Q142" s="19">
        <v>6500</v>
      </c>
      <c r="R142" s="19">
        <f>G142+H142+I142+J142+K142+L142+M142+N142+O142+P142+Q142</f>
        <v>3010745.5</v>
      </c>
      <c r="S142" s="100"/>
    </row>
    <row r="143" spans="1:19" ht="22.5">
      <c r="A143" s="55" t="s">
        <v>89</v>
      </c>
      <c r="B143" s="60" t="s">
        <v>13</v>
      </c>
      <c r="C143" s="60">
        <v>1</v>
      </c>
      <c r="D143" s="60">
        <v>902</v>
      </c>
      <c r="E143" s="60">
        <v>1280</v>
      </c>
      <c r="F143" s="61">
        <v>600</v>
      </c>
      <c r="G143" s="19">
        <f>G144</f>
        <v>1578680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9">
        <f>R144</f>
        <v>1502949</v>
      </c>
      <c r="S143" s="100"/>
    </row>
    <row r="144" spans="1:19" ht="11.25">
      <c r="A144" s="55" t="s">
        <v>60</v>
      </c>
      <c r="B144" s="60" t="s">
        <v>13</v>
      </c>
      <c r="C144" s="60">
        <v>1</v>
      </c>
      <c r="D144" s="60">
        <v>902</v>
      </c>
      <c r="E144" s="60">
        <v>1280</v>
      </c>
      <c r="F144" s="61">
        <v>610</v>
      </c>
      <c r="G144" s="19">
        <f>G145</f>
        <v>1578680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9">
        <f>R145</f>
        <v>1502949</v>
      </c>
      <c r="S144" s="100"/>
    </row>
    <row r="145" spans="1:19" ht="11.25">
      <c r="A145" s="55" t="s">
        <v>168</v>
      </c>
      <c r="B145" s="60" t="s">
        <v>13</v>
      </c>
      <c r="C145" s="60">
        <v>1</v>
      </c>
      <c r="D145" s="60">
        <v>902</v>
      </c>
      <c r="E145" s="60">
        <v>1280</v>
      </c>
      <c r="F145" s="61">
        <v>612</v>
      </c>
      <c r="G145" s="19">
        <v>1578680</v>
      </c>
      <c r="H145" s="12"/>
      <c r="I145" s="12">
        <v>49370</v>
      </c>
      <c r="J145" s="12"/>
      <c r="K145" s="12">
        <v>122320</v>
      </c>
      <c r="L145" s="12"/>
      <c r="M145" s="12">
        <v>145579</v>
      </c>
      <c r="N145" s="12"/>
      <c r="O145" s="12"/>
      <c r="P145" s="12">
        <v>-393000</v>
      </c>
      <c r="Q145" s="12"/>
      <c r="R145" s="19">
        <f>G145+H145+I145+J145+K145+L145+M145+N145+O145+P145+Q145</f>
        <v>1502949</v>
      </c>
      <c r="S145" s="100"/>
    </row>
    <row r="146" spans="1:19" ht="11.25">
      <c r="A146" s="14" t="s">
        <v>124</v>
      </c>
      <c r="B146" s="60" t="s">
        <v>13</v>
      </c>
      <c r="C146" s="60">
        <v>1</v>
      </c>
      <c r="D146" s="60">
        <v>902</v>
      </c>
      <c r="E146" s="60">
        <v>1285</v>
      </c>
      <c r="F146" s="70" t="s">
        <v>0</v>
      </c>
      <c r="G146" s="19">
        <f>G147</f>
        <v>3519513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9">
        <f>R147</f>
        <v>3907170.17</v>
      </c>
      <c r="S146" s="100"/>
    </row>
    <row r="147" spans="1:19" ht="11.25">
      <c r="A147" s="13" t="s">
        <v>35</v>
      </c>
      <c r="B147" s="60" t="s">
        <v>13</v>
      </c>
      <c r="C147" s="60">
        <v>1</v>
      </c>
      <c r="D147" s="60">
        <v>902</v>
      </c>
      <c r="E147" s="60">
        <v>1285</v>
      </c>
      <c r="F147" s="61" t="s">
        <v>36</v>
      </c>
      <c r="G147" s="19">
        <f>G149</f>
        <v>3519513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9">
        <f>R148</f>
        <v>3907170.17</v>
      </c>
      <c r="S147" s="100"/>
    </row>
    <row r="148" spans="1:19" ht="22.5">
      <c r="A148" s="13" t="s">
        <v>158</v>
      </c>
      <c r="B148" s="60" t="s">
        <v>13</v>
      </c>
      <c r="C148" s="60">
        <v>1</v>
      </c>
      <c r="D148" s="60">
        <v>902</v>
      </c>
      <c r="E148" s="60">
        <v>1285</v>
      </c>
      <c r="F148" s="61">
        <v>320</v>
      </c>
      <c r="G148" s="19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9">
        <f>R149</f>
        <v>3907170.17</v>
      </c>
      <c r="S148" s="100"/>
    </row>
    <row r="149" spans="1:19" ht="22.5">
      <c r="A149" s="13" t="s">
        <v>38</v>
      </c>
      <c r="B149" s="60" t="s">
        <v>13</v>
      </c>
      <c r="C149" s="60">
        <v>1</v>
      </c>
      <c r="D149" s="60">
        <v>902</v>
      </c>
      <c r="E149" s="60">
        <v>1285</v>
      </c>
      <c r="F149" s="61" t="s">
        <v>39</v>
      </c>
      <c r="G149" s="19">
        <v>3519513</v>
      </c>
      <c r="H149" s="12"/>
      <c r="I149" s="12"/>
      <c r="J149" s="12"/>
      <c r="K149" s="12"/>
      <c r="L149" s="12"/>
      <c r="M149" s="12"/>
      <c r="N149" s="12">
        <v>387657.17</v>
      </c>
      <c r="O149" s="12"/>
      <c r="P149" s="12"/>
      <c r="Q149" s="12"/>
      <c r="R149" s="19">
        <f>G149+H149+I149+J149+K149+L149+M149+N149+O149+P149+Q149</f>
        <v>3907170.17</v>
      </c>
      <c r="S149" s="100"/>
    </row>
    <row r="150" spans="1:19" ht="45">
      <c r="A150" s="74" t="s">
        <v>189</v>
      </c>
      <c r="B150" s="60" t="s">
        <v>13</v>
      </c>
      <c r="C150" s="60">
        <v>1</v>
      </c>
      <c r="D150" s="60">
        <v>902</v>
      </c>
      <c r="E150" s="60">
        <v>1288</v>
      </c>
      <c r="F150" s="61"/>
      <c r="G150" s="19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9">
        <f>R151</f>
        <v>100000</v>
      </c>
      <c r="S150" s="100"/>
    </row>
    <row r="151" spans="1:19" ht="22.5">
      <c r="A151" s="55" t="s">
        <v>18</v>
      </c>
      <c r="B151" s="60" t="s">
        <v>13</v>
      </c>
      <c r="C151" s="60">
        <v>1</v>
      </c>
      <c r="D151" s="60">
        <v>902</v>
      </c>
      <c r="E151" s="60">
        <v>1288</v>
      </c>
      <c r="F151" s="61">
        <v>200</v>
      </c>
      <c r="G151" s="19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9">
        <f>R152</f>
        <v>100000</v>
      </c>
      <c r="S151" s="100"/>
    </row>
    <row r="152" spans="1:19" ht="22.5">
      <c r="A152" s="55" t="s">
        <v>20</v>
      </c>
      <c r="B152" s="60" t="s">
        <v>13</v>
      </c>
      <c r="C152" s="60">
        <v>1</v>
      </c>
      <c r="D152" s="60">
        <v>902</v>
      </c>
      <c r="E152" s="60">
        <v>1288</v>
      </c>
      <c r="F152" s="61">
        <v>240</v>
      </c>
      <c r="G152" s="19"/>
      <c r="H152" s="12"/>
      <c r="I152" s="12"/>
      <c r="J152" s="12"/>
      <c r="K152" s="12"/>
      <c r="L152" s="12">
        <v>100000</v>
      </c>
      <c r="M152" s="12"/>
      <c r="N152" s="12"/>
      <c r="O152" s="12"/>
      <c r="P152" s="12"/>
      <c r="Q152" s="12"/>
      <c r="R152" s="19">
        <f>G152+H152+I152+J152+K152+L152+M152+N152+O152+P152+Q152</f>
        <v>100000</v>
      </c>
      <c r="S152" s="100"/>
    </row>
    <row r="153" spans="1:19" ht="22.5">
      <c r="A153" s="15" t="s">
        <v>70</v>
      </c>
      <c r="B153" s="60" t="s">
        <v>13</v>
      </c>
      <c r="C153" s="60">
        <v>1</v>
      </c>
      <c r="D153" s="60">
        <v>902</v>
      </c>
      <c r="E153" s="60">
        <v>1290</v>
      </c>
      <c r="F153" s="70" t="s">
        <v>0</v>
      </c>
      <c r="G153" s="19">
        <f>G154</f>
        <v>917900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9">
        <f>R154</f>
        <v>917900</v>
      </c>
      <c r="S153" s="100"/>
    </row>
    <row r="154" spans="1:19" ht="22.5">
      <c r="A154" s="13" t="s">
        <v>18</v>
      </c>
      <c r="B154" s="60" t="s">
        <v>13</v>
      </c>
      <c r="C154" s="60">
        <v>1</v>
      </c>
      <c r="D154" s="60">
        <v>902</v>
      </c>
      <c r="E154" s="60">
        <v>1290</v>
      </c>
      <c r="F154" s="61" t="s">
        <v>19</v>
      </c>
      <c r="G154" s="19">
        <f>G155</f>
        <v>917900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9">
        <f>R155</f>
        <v>917900</v>
      </c>
      <c r="S154" s="100"/>
    </row>
    <row r="155" spans="1:19" ht="22.5">
      <c r="A155" s="13" t="s">
        <v>20</v>
      </c>
      <c r="B155" s="60" t="s">
        <v>13</v>
      </c>
      <c r="C155" s="60">
        <v>1</v>
      </c>
      <c r="D155" s="60">
        <v>902</v>
      </c>
      <c r="E155" s="60">
        <v>1290</v>
      </c>
      <c r="F155" s="61" t="s">
        <v>21</v>
      </c>
      <c r="G155" s="19">
        <v>917900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9">
        <f>G155+H155+I155+J155+K155+L155+M155+N155+O155+P155+Q155</f>
        <v>917900</v>
      </c>
      <c r="S155" s="100"/>
    </row>
    <row r="156" spans="1:19" ht="22.5">
      <c r="A156" s="71" t="s">
        <v>81</v>
      </c>
      <c r="B156" s="60" t="s">
        <v>13</v>
      </c>
      <c r="C156" s="60">
        <v>1</v>
      </c>
      <c r="D156" s="60">
        <v>902</v>
      </c>
      <c r="E156" s="60">
        <v>1291</v>
      </c>
      <c r="F156" s="61"/>
      <c r="G156" s="19">
        <f>G157</f>
        <v>260000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9">
        <f>R157+R159</f>
        <v>56869190.88</v>
      </c>
      <c r="S156" s="100"/>
    </row>
    <row r="157" spans="1:19" ht="22.5">
      <c r="A157" s="13" t="s">
        <v>18</v>
      </c>
      <c r="B157" s="60" t="s">
        <v>13</v>
      </c>
      <c r="C157" s="60">
        <v>1</v>
      </c>
      <c r="D157" s="60">
        <v>902</v>
      </c>
      <c r="E157" s="60">
        <v>1291</v>
      </c>
      <c r="F157" s="61" t="s">
        <v>19</v>
      </c>
      <c r="G157" s="19">
        <f>G158</f>
        <v>260000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9">
        <f>R158</f>
        <v>288000</v>
      </c>
      <c r="S157" s="100"/>
    </row>
    <row r="158" spans="1:19" ht="22.5">
      <c r="A158" s="13" t="s">
        <v>20</v>
      </c>
      <c r="B158" s="60" t="s">
        <v>13</v>
      </c>
      <c r="C158" s="60">
        <v>1</v>
      </c>
      <c r="D158" s="60">
        <v>902</v>
      </c>
      <c r="E158" s="60">
        <v>1291</v>
      </c>
      <c r="F158" s="61" t="s">
        <v>21</v>
      </c>
      <c r="G158" s="19">
        <v>260000</v>
      </c>
      <c r="H158" s="12"/>
      <c r="I158" s="12">
        <v>27000</v>
      </c>
      <c r="J158" s="12"/>
      <c r="K158" s="12">
        <v>1000</v>
      </c>
      <c r="L158" s="12"/>
      <c r="M158" s="12"/>
      <c r="N158" s="12"/>
      <c r="O158" s="12"/>
      <c r="P158" s="12"/>
      <c r="Q158" s="12"/>
      <c r="R158" s="19">
        <f>G158+H158+I158+J158+K158+L158+M158+N158+O158+P158+Q158</f>
        <v>288000</v>
      </c>
      <c r="S158" s="100"/>
    </row>
    <row r="159" spans="1:19" ht="22.5">
      <c r="A159" s="55" t="s">
        <v>177</v>
      </c>
      <c r="B159" s="60" t="s">
        <v>13</v>
      </c>
      <c r="C159" s="60">
        <v>1</v>
      </c>
      <c r="D159" s="60">
        <v>902</v>
      </c>
      <c r="E159" s="60">
        <v>1291</v>
      </c>
      <c r="F159" s="61">
        <v>400</v>
      </c>
      <c r="G159" s="1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9">
        <f>R160</f>
        <v>56581190.88</v>
      </c>
      <c r="S159" s="100"/>
    </row>
    <row r="160" spans="1:19" ht="11.25">
      <c r="A160" s="55" t="s">
        <v>188</v>
      </c>
      <c r="B160" s="60" t="s">
        <v>13</v>
      </c>
      <c r="C160" s="60">
        <v>1</v>
      </c>
      <c r="D160" s="60">
        <v>902</v>
      </c>
      <c r="E160" s="60">
        <v>1291</v>
      </c>
      <c r="F160" s="61">
        <v>410</v>
      </c>
      <c r="G160" s="19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9">
        <f>R161</f>
        <v>56581190.88</v>
      </c>
      <c r="S160" s="100"/>
    </row>
    <row r="161" spans="1:19" ht="33.75">
      <c r="A161" s="55" t="s">
        <v>178</v>
      </c>
      <c r="B161" s="60" t="s">
        <v>13</v>
      </c>
      <c r="C161" s="60">
        <v>1</v>
      </c>
      <c r="D161" s="60">
        <v>902</v>
      </c>
      <c r="E161" s="60">
        <v>1291</v>
      </c>
      <c r="F161" s="61">
        <v>414</v>
      </c>
      <c r="G161" s="19"/>
      <c r="H161" s="12">
        <v>54337715</v>
      </c>
      <c r="I161" s="12"/>
      <c r="J161" s="12"/>
      <c r="K161" s="12">
        <v>380000</v>
      </c>
      <c r="L161" s="12"/>
      <c r="M161" s="12">
        <v>1863475.88</v>
      </c>
      <c r="N161" s="12"/>
      <c r="O161" s="12"/>
      <c r="P161" s="12"/>
      <c r="Q161" s="12"/>
      <c r="R161" s="19">
        <f>G161+H161+I161+J161+K161+L161+M161+N161+O161+P161+Q161</f>
        <v>56581190.88</v>
      </c>
      <c r="S161" s="100"/>
    </row>
    <row r="162" spans="1:19" ht="45" hidden="1">
      <c r="A162" s="14" t="s">
        <v>161</v>
      </c>
      <c r="B162" s="60" t="s">
        <v>13</v>
      </c>
      <c r="C162" s="60">
        <v>1</v>
      </c>
      <c r="D162" s="60">
        <v>902</v>
      </c>
      <c r="E162" s="60">
        <v>1121</v>
      </c>
      <c r="F162" s="61"/>
      <c r="G162" s="19">
        <f>G163</f>
        <v>0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9">
        <f>R163</f>
        <v>0</v>
      </c>
      <c r="S162" s="100"/>
    </row>
    <row r="163" spans="1:19" ht="22.5" hidden="1">
      <c r="A163" s="13" t="s">
        <v>18</v>
      </c>
      <c r="B163" s="60" t="s">
        <v>13</v>
      </c>
      <c r="C163" s="60">
        <v>1</v>
      </c>
      <c r="D163" s="60">
        <v>902</v>
      </c>
      <c r="E163" s="60">
        <v>1121</v>
      </c>
      <c r="F163" s="61">
        <v>200</v>
      </c>
      <c r="G163" s="19">
        <f>G164</f>
        <v>0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9">
        <f>R164</f>
        <v>0</v>
      </c>
      <c r="S163" s="100"/>
    </row>
    <row r="164" spans="1:19" ht="22.5" hidden="1">
      <c r="A164" s="13" t="s">
        <v>20</v>
      </c>
      <c r="B164" s="60" t="s">
        <v>13</v>
      </c>
      <c r="C164" s="60">
        <v>1</v>
      </c>
      <c r="D164" s="60">
        <v>902</v>
      </c>
      <c r="E164" s="60">
        <v>1121</v>
      </c>
      <c r="F164" s="61">
        <v>240</v>
      </c>
      <c r="G164" s="19">
        <v>0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9">
        <v>0</v>
      </c>
      <c r="S164" s="100"/>
    </row>
    <row r="165" spans="1:19" ht="22.5" hidden="1">
      <c r="A165" s="53" t="s">
        <v>174</v>
      </c>
      <c r="B165" s="60" t="s">
        <v>13</v>
      </c>
      <c r="C165" s="60">
        <v>1</v>
      </c>
      <c r="D165" s="60">
        <v>902</v>
      </c>
      <c r="E165" s="60">
        <v>1239</v>
      </c>
      <c r="F165" s="61"/>
      <c r="G165" s="19">
        <f>G166</f>
        <v>0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9">
        <f>R166</f>
        <v>0</v>
      </c>
      <c r="S165" s="100"/>
    </row>
    <row r="166" spans="1:19" ht="22.5" hidden="1">
      <c r="A166" s="13" t="s">
        <v>18</v>
      </c>
      <c r="B166" s="60" t="s">
        <v>13</v>
      </c>
      <c r="C166" s="60">
        <v>1</v>
      </c>
      <c r="D166" s="60">
        <v>902</v>
      </c>
      <c r="E166" s="60">
        <v>1239</v>
      </c>
      <c r="F166" s="61">
        <v>200</v>
      </c>
      <c r="G166" s="19">
        <f>G167</f>
        <v>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9">
        <f>R167</f>
        <v>0</v>
      </c>
      <c r="S166" s="100"/>
    </row>
    <row r="167" spans="1:22" ht="22.5" hidden="1">
      <c r="A167" s="13" t="s">
        <v>20</v>
      </c>
      <c r="B167" s="60" t="s">
        <v>13</v>
      </c>
      <c r="C167" s="60">
        <v>1</v>
      </c>
      <c r="D167" s="60">
        <v>902</v>
      </c>
      <c r="E167" s="60">
        <v>1239</v>
      </c>
      <c r="F167" s="61">
        <v>240</v>
      </c>
      <c r="G167" s="19">
        <v>0</v>
      </c>
      <c r="H167" s="12">
        <v>0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9">
        <f>G167+H167</f>
        <v>0</v>
      </c>
      <c r="S167" s="101"/>
      <c r="T167" s="109"/>
      <c r="U167" s="110"/>
      <c r="V167" s="110"/>
    </row>
    <row r="168" spans="1:19" ht="33.75" hidden="1">
      <c r="A168" s="14" t="s">
        <v>167</v>
      </c>
      <c r="B168" s="60" t="s">
        <v>13</v>
      </c>
      <c r="C168" s="60">
        <v>1</v>
      </c>
      <c r="D168" s="60">
        <v>902</v>
      </c>
      <c r="E168" s="60">
        <v>1280</v>
      </c>
      <c r="F168" s="61"/>
      <c r="G168" s="19">
        <f>G169+G171</f>
        <v>0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9">
        <f>R169+R171</f>
        <v>0</v>
      </c>
      <c r="S168" s="100"/>
    </row>
    <row r="169" spans="1:19" ht="22.5" hidden="1">
      <c r="A169" s="55" t="s">
        <v>18</v>
      </c>
      <c r="B169" s="60" t="s">
        <v>13</v>
      </c>
      <c r="C169" s="60">
        <v>1</v>
      </c>
      <c r="D169" s="60">
        <v>902</v>
      </c>
      <c r="E169" s="60">
        <v>1280</v>
      </c>
      <c r="F169" s="61">
        <v>200</v>
      </c>
      <c r="G169" s="19">
        <f>G170</f>
        <v>0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9">
        <f>R170</f>
        <v>0</v>
      </c>
      <c r="S169" s="100"/>
    </row>
    <row r="170" spans="1:19" ht="22.5" hidden="1">
      <c r="A170" s="55" t="s">
        <v>20</v>
      </c>
      <c r="B170" s="60" t="s">
        <v>13</v>
      </c>
      <c r="C170" s="60">
        <v>1</v>
      </c>
      <c r="D170" s="60">
        <v>902</v>
      </c>
      <c r="E170" s="60">
        <v>1280</v>
      </c>
      <c r="F170" s="61">
        <v>240</v>
      </c>
      <c r="G170" s="19">
        <v>0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9">
        <v>0</v>
      </c>
      <c r="S170" s="100"/>
    </row>
    <row r="171" spans="1:19" ht="22.5" hidden="1">
      <c r="A171" s="55" t="s">
        <v>89</v>
      </c>
      <c r="B171" s="60" t="s">
        <v>13</v>
      </c>
      <c r="C171" s="60">
        <v>1</v>
      </c>
      <c r="D171" s="60">
        <v>902</v>
      </c>
      <c r="E171" s="60">
        <v>1280</v>
      </c>
      <c r="F171" s="61">
        <v>600</v>
      </c>
      <c r="G171" s="19">
        <f>G172</f>
        <v>0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9">
        <f>R172</f>
        <v>0</v>
      </c>
      <c r="S171" s="100"/>
    </row>
    <row r="172" spans="1:19" ht="11.25" hidden="1">
      <c r="A172" s="55" t="s">
        <v>60</v>
      </c>
      <c r="B172" s="60" t="s">
        <v>13</v>
      </c>
      <c r="C172" s="60">
        <v>1</v>
      </c>
      <c r="D172" s="60">
        <v>902</v>
      </c>
      <c r="E172" s="60">
        <v>1280</v>
      </c>
      <c r="F172" s="61">
        <v>610</v>
      </c>
      <c r="G172" s="19">
        <f>G173</f>
        <v>0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9">
        <f>R173</f>
        <v>0</v>
      </c>
      <c r="S172" s="100"/>
    </row>
    <row r="173" spans="1:19" ht="11.25" hidden="1">
      <c r="A173" s="55" t="s">
        <v>168</v>
      </c>
      <c r="B173" s="60" t="s">
        <v>13</v>
      </c>
      <c r="C173" s="60">
        <v>1</v>
      </c>
      <c r="D173" s="60">
        <v>902</v>
      </c>
      <c r="E173" s="60">
        <v>1280</v>
      </c>
      <c r="F173" s="61">
        <v>612</v>
      </c>
      <c r="G173" s="19">
        <v>0</v>
      </c>
      <c r="H173" s="12"/>
      <c r="I173" s="12">
        <v>0</v>
      </c>
      <c r="J173" s="12"/>
      <c r="K173" s="12">
        <v>0</v>
      </c>
      <c r="L173" s="12"/>
      <c r="M173" s="12"/>
      <c r="N173" s="12"/>
      <c r="O173" s="12"/>
      <c r="P173" s="12"/>
      <c r="Q173" s="12"/>
      <c r="R173" s="19">
        <f>G173+H173+I173+K173</f>
        <v>0</v>
      </c>
      <c r="S173" s="100"/>
    </row>
    <row r="174" spans="1:19" ht="22.5" hidden="1">
      <c r="A174" s="71" t="s">
        <v>81</v>
      </c>
      <c r="B174" s="60" t="s">
        <v>13</v>
      </c>
      <c r="C174" s="60">
        <v>1</v>
      </c>
      <c r="D174" s="60">
        <v>902</v>
      </c>
      <c r="E174" s="60">
        <v>1291</v>
      </c>
      <c r="F174" s="61"/>
      <c r="G174" s="19">
        <f>G175</f>
        <v>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9">
        <f>R175+R177</f>
        <v>0</v>
      </c>
      <c r="S174" s="100"/>
    </row>
    <row r="175" spans="1:19" ht="22.5" hidden="1">
      <c r="A175" s="13" t="s">
        <v>18</v>
      </c>
      <c r="B175" s="60" t="s">
        <v>13</v>
      </c>
      <c r="C175" s="60">
        <v>1</v>
      </c>
      <c r="D175" s="60">
        <v>902</v>
      </c>
      <c r="E175" s="60">
        <v>1291</v>
      </c>
      <c r="F175" s="61" t="s">
        <v>19</v>
      </c>
      <c r="G175" s="19">
        <f>G176</f>
        <v>0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9">
        <f>R176</f>
        <v>0</v>
      </c>
      <c r="S175" s="100"/>
    </row>
    <row r="176" spans="1:19" ht="22.5" hidden="1">
      <c r="A176" s="13" t="s">
        <v>20</v>
      </c>
      <c r="B176" s="60" t="s">
        <v>13</v>
      </c>
      <c r="C176" s="60">
        <v>1</v>
      </c>
      <c r="D176" s="60">
        <v>902</v>
      </c>
      <c r="E176" s="60">
        <v>1291</v>
      </c>
      <c r="F176" s="61" t="s">
        <v>21</v>
      </c>
      <c r="G176" s="19">
        <v>0</v>
      </c>
      <c r="H176" s="12"/>
      <c r="I176" s="12">
        <v>0</v>
      </c>
      <c r="J176" s="12"/>
      <c r="K176" s="12"/>
      <c r="L176" s="12"/>
      <c r="M176" s="12"/>
      <c r="N176" s="12"/>
      <c r="O176" s="12"/>
      <c r="P176" s="12"/>
      <c r="Q176" s="12"/>
      <c r="R176" s="19">
        <f>G176+H176+I176</f>
        <v>0</v>
      </c>
      <c r="S176" s="100"/>
    </row>
    <row r="177" spans="1:19" ht="22.5" hidden="1">
      <c r="A177" s="55" t="s">
        <v>177</v>
      </c>
      <c r="B177" s="60" t="s">
        <v>13</v>
      </c>
      <c r="C177" s="60">
        <v>1</v>
      </c>
      <c r="D177" s="60">
        <v>902</v>
      </c>
      <c r="E177" s="60">
        <v>1291</v>
      </c>
      <c r="F177" s="61">
        <v>400</v>
      </c>
      <c r="G177" s="19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9">
        <f>R178</f>
        <v>0</v>
      </c>
      <c r="S177" s="100"/>
    </row>
    <row r="178" spans="1:19" ht="33.75" hidden="1">
      <c r="A178" s="55" t="s">
        <v>178</v>
      </c>
      <c r="B178" s="60" t="s">
        <v>13</v>
      </c>
      <c r="C178" s="60">
        <v>1</v>
      </c>
      <c r="D178" s="60">
        <v>902</v>
      </c>
      <c r="E178" s="60">
        <v>1291</v>
      </c>
      <c r="F178" s="61">
        <v>414</v>
      </c>
      <c r="G178" s="19"/>
      <c r="H178" s="12">
        <v>0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9">
        <f>G178+H178</f>
        <v>0</v>
      </c>
      <c r="S178" s="100"/>
    </row>
    <row r="179" spans="1:19" ht="33.75">
      <c r="A179" s="15" t="s">
        <v>82</v>
      </c>
      <c r="B179" s="60" t="s">
        <v>13</v>
      </c>
      <c r="C179" s="60">
        <v>1</v>
      </c>
      <c r="D179" s="60">
        <v>902</v>
      </c>
      <c r="E179" s="60">
        <v>1300</v>
      </c>
      <c r="F179" s="61"/>
      <c r="G179" s="19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9">
        <f>R180</f>
        <v>1017412.4299999999</v>
      </c>
      <c r="S179" s="100"/>
    </row>
    <row r="180" spans="1:19" ht="22.5">
      <c r="A180" s="13" t="s">
        <v>18</v>
      </c>
      <c r="B180" s="60" t="s">
        <v>13</v>
      </c>
      <c r="C180" s="60">
        <v>1</v>
      </c>
      <c r="D180" s="60">
        <v>902</v>
      </c>
      <c r="E180" s="60">
        <v>1300</v>
      </c>
      <c r="F180" s="61">
        <v>200</v>
      </c>
      <c r="G180" s="19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9">
        <f>R181</f>
        <v>1017412.4299999999</v>
      </c>
      <c r="S180" s="100"/>
    </row>
    <row r="181" spans="1:19" ht="22.5">
      <c r="A181" s="13" t="s">
        <v>20</v>
      </c>
      <c r="B181" s="60" t="s">
        <v>13</v>
      </c>
      <c r="C181" s="60">
        <v>1</v>
      </c>
      <c r="D181" s="60">
        <v>902</v>
      </c>
      <c r="E181" s="60">
        <v>1300</v>
      </c>
      <c r="F181" s="61">
        <v>240</v>
      </c>
      <c r="G181" s="19"/>
      <c r="H181" s="12"/>
      <c r="I181" s="12"/>
      <c r="J181" s="12"/>
      <c r="K181" s="12"/>
      <c r="L181" s="12">
        <v>366973</v>
      </c>
      <c r="M181" s="12">
        <v>193179.43</v>
      </c>
      <c r="N181" s="12">
        <v>153510</v>
      </c>
      <c r="O181" s="12">
        <v>266250</v>
      </c>
      <c r="P181" s="12"/>
      <c r="Q181" s="12">
        <v>37500</v>
      </c>
      <c r="R181" s="19">
        <f>G181+H181+I181+J181+K181+L181+M181+N181+O181+P181+Q181</f>
        <v>1017412.4299999999</v>
      </c>
      <c r="S181" s="100"/>
    </row>
    <row r="182" spans="1:19" ht="45">
      <c r="A182" s="14" t="s">
        <v>125</v>
      </c>
      <c r="B182" s="60" t="s">
        <v>13</v>
      </c>
      <c r="C182" s="60">
        <v>1</v>
      </c>
      <c r="D182" s="60">
        <v>902</v>
      </c>
      <c r="E182" s="60">
        <v>1421</v>
      </c>
      <c r="F182" s="70" t="s">
        <v>0</v>
      </c>
      <c r="G182" s="19">
        <f>G183</f>
        <v>9540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9">
        <f>R183</f>
        <v>9540</v>
      </c>
      <c r="S182" s="100"/>
    </row>
    <row r="183" spans="1:19" ht="22.5">
      <c r="A183" s="13" t="s">
        <v>89</v>
      </c>
      <c r="B183" s="60" t="s">
        <v>13</v>
      </c>
      <c r="C183" s="60">
        <v>1</v>
      </c>
      <c r="D183" s="60">
        <v>902</v>
      </c>
      <c r="E183" s="60">
        <v>1421</v>
      </c>
      <c r="F183" s="61" t="s">
        <v>28</v>
      </c>
      <c r="G183" s="19">
        <f>G184</f>
        <v>9540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9">
        <f>R184</f>
        <v>9540</v>
      </c>
      <c r="S183" s="100"/>
    </row>
    <row r="184" spans="1:19" ht="11.25">
      <c r="A184" s="13" t="s">
        <v>60</v>
      </c>
      <c r="B184" s="60" t="s">
        <v>13</v>
      </c>
      <c r="C184" s="60">
        <v>1</v>
      </c>
      <c r="D184" s="60">
        <v>902</v>
      </c>
      <c r="E184" s="60">
        <v>1421</v>
      </c>
      <c r="F184" s="61">
        <v>610</v>
      </c>
      <c r="G184" s="19">
        <v>9540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9">
        <v>9540</v>
      </c>
      <c r="S184" s="100"/>
    </row>
    <row r="185" spans="1:19" ht="45">
      <c r="A185" s="13" t="s">
        <v>29</v>
      </c>
      <c r="B185" s="60" t="s">
        <v>13</v>
      </c>
      <c r="C185" s="60">
        <v>1</v>
      </c>
      <c r="D185" s="60">
        <v>902</v>
      </c>
      <c r="E185" s="60">
        <v>1421</v>
      </c>
      <c r="F185" s="61" t="s">
        <v>30</v>
      </c>
      <c r="G185" s="19">
        <v>9540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9">
        <f>G185+H185+I185+J185+K185+L185+M185+N185+O185+P185+Q185</f>
        <v>9540</v>
      </c>
      <c r="S185" s="100"/>
    </row>
    <row r="186" spans="1:19" ht="33.75">
      <c r="A186" s="73" t="s">
        <v>184</v>
      </c>
      <c r="B186" s="60" t="s">
        <v>13</v>
      </c>
      <c r="C186" s="60">
        <v>1</v>
      </c>
      <c r="D186" s="60">
        <v>902</v>
      </c>
      <c r="E186" s="60">
        <v>1617</v>
      </c>
      <c r="F186" s="61"/>
      <c r="G186" s="19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9">
        <f>R187</f>
        <v>29528550</v>
      </c>
      <c r="S186" s="100"/>
    </row>
    <row r="187" spans="1:19" ht="22.5">
      <c r="A187" s="55" t="s">
        <v>18</v>
      </c>
      <c r="B187" s="60" t="s">
        <v>13</v>
      </c>
      <c r="C187" s="60">
        <v>1</v>
      </c>
      <c r="D187" s="60">
        <v>902</v>
      </c>
      <c r="E187" s="60">
        <v>1617</v>
      </c>
      <c r="F187" s="61">
        <v>200</v>
      </c>
      <c r="G187" s="19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9">
        <f>R188</f>
        <v>29528550</v>
      </c>
      <c r="S187" s="100"/>
    </row>
    <row r="188" spans="1:19" ht="22.5">
      <c r="A188" s="55" t="s">
        <v>20</v>
      </c>
      <c r="B188" s="60" t="s">
        <v>13</v>
      </c>
      <c r="C188" s="60">
        <v>1</v>
      </c>
      <c r="D188" s="60">
        <v>902</v>
      </c>
      <c r="E188" s="60">
        <v>1617</v>
      </c>
      <c r="F188" s="61">
        <v>240</v>
      </c>
      <c r="G188" s="19"/>
      <c r="H188" s="12"/>
      <c r="I188" s="12"/>
      <c r="J188" s="12">
        <v>29528550</v>
      </c>
      <c r="K188" s="12"/>
      <c r="L188" s="12"/>
      <c r="M188" s="12"/>
      <c r="N188" s="12"/>
      <c r="O188" s="12"/>
      <c r="P188" s="12"/>
      <c r="Q188" s="12"/>
      <c r="R188" s="19">
        <f>G188+H188+I188+J188+K188+L188+M188+N188+O188+P188+Q188</f>
        <v>29528550</v>
      </c>
      <c r="S188" s="100"/>
    </row>
    <row r="189" spans="1:19" ht="33.75">
      <c r="A189" s="14" t="s">
        <v>45</v>
      </c>
      <c r="B189" s="60" t="s">
        <v>13</v>
      </c>
      <c r="C189" s="60">
        <v>1</v>
      </c>
      <c r="D189" s="60">
        <v>902</v>
      </c>
      <c r="E189" s="60">
        <v>1671</v>
      </c>
      <c r="F189" s="70" t="s">
        <v>0</v>
      </c>
      <c r="G189" s="19">
        <f>G190</f>
        <v>172236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9">
        <f>R190</f>
        <v>172236</v>
      </c>
      <c r="S189" s="100"/>
    </row>
    <row r="190" spans="1:19" ht="11.25">
      <c r="A190" s="13" t="s">
        <v>35</v>
      </c>
      <c r="B190" s="60" t="s">
        <v>13</v>
      </c>
      <c r="C190" s="60">
        <v>1</v>
      </c>
      <c r="D190" s="60">
        <v>902</v>
      </c>
      <c r="E190" s="60">
        <v>1671</v>
      </c>
      <c r="F190" s="61">
        <v>300</v>
      </c>
      <c r="G190" s="19">
        <f>G191</f>
        <v>172236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9">
        <f>R191</f>
        <v>172236</v>
      </c>
      <c r="S190" s="100"/>
    </row>
    <row r="191" spans="1:19" ht="22.5">
      <c r="A191" s="13" t="s">
        <v>158</v>
      </c>
      <c r="B191" s="60" t="s">
        <v>13</v>
      </c>
      <c r="C191" s="60">
        <v>1</v>
      </c>
      <c r="D191" s="60">
        <v>902</v>
      </c>
      <c r="E191" s="60">
        <v>1671</v>
      </c>
      <c r="F191" s="61">
        <v>320</v>
      </c>
      <c r="G191" s="19">
        <f>G192</f>
        <v>172236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9">
        <f>R192</f>
        <v>172236</v>
      </c>
      <c r="S191" s="100"/>
    </row>
    <row r="192" spans="1:19" ht="22.5">
      <c r="A192" s="13" t="s">
        <v>37</v>
      </c>
      <c r="B192" s="60" t="s">
        <v>13</v>
      </c>
      <c r="C192" s="60">
        <v>1</v>
      </c>
      <c r="D192" s="60">
        <v>902</v>
      </c>
      <c r="E192" s="60">
        <v>1671</v>
      </c>
      <c r="F192" s="61">
        <v>323</v>
      </c>
      <c r="G192" s="19">
        <v>172236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9">
        <f>G192+H192+I192+J192+K192+L192+M192+N192+O192+P192+Q192</f>
        <v>172236</v>
      </c>
      <c r="S192" s="100"/>
    </row>
    <row r="193" spans="1:19" ht="56.25">
      <c r="A193" s="71" t="s">
        <v>46</v>
      </c>
      <c r="B193" s="60" t="s">
        <v>13</v>
      </c>
      <c r="C193" s="60">
        <v>1</v>
      </c>
      <c r="D193" s="60">
        <v>902</v>
      </c>
      <c r="E193" s="60">
        <v>1672</v>
      </c>
      <c r="F193" s="70"/>
      <c r="G193" s="19">
        <f>G197+G199+G194</f>
        <v>22022748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9">
        <f>R197+R199+R194</f>
        <v>18022748</v>
      </c>
      <c r="S193" s="100"/>
    </row>
    <row r="194" spans="1:19" ht="45">
      <c r="A194" s="13" t="s">
        <v>14</v>
      </c>
      <c r="B194" s="60" t="s">
        <v>13</v>
      </c>
      <c r="C194" s="60">
        <v>1</v>
      </c>
      <c r="D194" s="60">
        <v>902</v>
      </c>
      <c r="E194" s="72">
        <v>1672</v>
      </c>
      <c r="F194" s="61">
        <v>100</v>
      </c>
      <c r="G194" s="19">
        <f>G195</f>
        <v>1645000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9">
        <f>R195</f>
        <v>1645000</v>
      </c>
      <c r="S194" s="100"/>
    </row>
    <row r="195" spans="1:19" ht="22.5">
      <c r="A195" s="13" t="s">
        <v>16</v>
      </c>
      <c r="B195" s="60" t="s">
        <v>13</v>
      </c>
      <c r="C195" s="60">
        <v>1</v>
      </c>
      <c r="D195" s="60">
        <v>902</v>
      </c>
      <c r="E195" s="72">
        <v>1672</v>
      </c>
      <c r="F195" s="61">
        <v>120</v>
      </c>
      <c r="G195" s="19">
        <f>G196</f>
        <v>1645000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9">
        <f>R196</f>
        <v>1645000</v>
      </c>
      <c r="S195" s="100"/>
    </row>
    <row r="196" spans="1:19" ht="33.75">
      <c r="A196" s="13" t="s">
        <v>87</v>
      </c>
      <c r="B196" s="60" t="s">
        <v>13</v>
      </c>
      <c r="C196" s="60">
        <v>1</v>
      </c>
      <c r="D196" s="60">
        <v>902</v>
      </c>
      <c r="E196" s="72">
        <v>1672</v>
      </c>
      <c r="F196" s="61">
        <v>121</v>
      </c>
      <c r="G196" s="19">
        <v>1645000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9">
        <f>G196+H196+I196+J196+K196+L196+M196+N196+O196+P196+Q196</f>
        <v>1645000</v>
      </c>
      <c r="S196" s="100"/>
    </row>
    <row r="197" spans="1:19" ht="22.5">
      <c r="A197" s="13" t="s">
        <v>18</v>
      </c>
      <c r="B197" s="60" t="s">
        <v>13</v>
      </c>
      <c r="C197" s="60">
        <v>1</v>
      </c>
      <c r="D197" s="60">
        <v>902</v>
      </c>
      <c r="E197" s="60">
        <v>1672</v>
      </c>
      <c r="F197" s="61" t="s">
        <v>19</v>
      </c>
      <c r="G197" s="19">
        <f>G198</f>
        <v>2483611.8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9">
        <f>R198</f>
        <v>2483611.8</v>
      </c>
      <c r="S197" s="100"/>
    </row>
    <row r="198" spans="1:19" ht="22.5">
      <c r="A198" s="13" t="s">
        <v>20</v>
      </c>
      <c r="B198" s="60" t="s">
        <v>13</v>
      </c>
      <c r="C198" s="60">
        <v>1</v>
      </c>
      <c r="D198" s="60">
        <v>902</v>
      </c>
      <c r="E198" s="60">
        <v>1672</v>
      </c>
      <c r="F198" s="61" t="s">
        <v>21</v>
      </c>
      <c r="G198" s="19">
        <v>2483611.8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9">
        <f>G198+H198+I198+J198+K198+L198+M198+N198+O198+P198+Q198</f>
        <v>2483611.8</v>
      </c>
      <c r="S198" s="100"/>
    </row>
    <row r="199" spans="1:19" ht="11.25">
      <c r="A199" s="13" t="s">
        <v>35</v>
      </c>
      <c r="B199" s="60" t="s">
        <v>13</v>
      </c>
      <c r="C199" s="60">
        <v>1</v>
      </c>
      <c r="D199" s="60">
        <v>902</v>
      </c>
      <c r="E199" s="60">
        <v>1672</v>
      </c>
      <c r="F199" s="61">
        <v>300</v>
      </c>
      <c r="G199" s="19">
        <f>G200</f>
        <v>17894136.2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9">
        <f>R200</f>
        <v>13894136.2</v>
      </c>
      <c r="S199" s="100"/>
    </row>
    <row r="200" spans="1:19" ht="11.25">
      <c r="A200" s="13" t="s">
        <v>61</v>
      </c>
      <c r="B200" s="60" t="s">
        <v>13</v>
      </c>
      <c r="C200" s="60">
        <v>1</v>
      </c>
      <c r="D200" s="60">
        <v>902</v>
      </c>
      <c r="E200" s="60">
        <v>1672</v>
      </c>
      <c r="F200" s="61">
        <v>310</v>
      </c>
      <c r="G200" s="19">
        <f>G201</f>
        <v>17894136.2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9">
        <f>R201</f>
        <v>13894136.2</v>
      </c>
      <c r="S200" s="100"/>
    </row>
    <row r="201" spans="1:19" ht="22.5">
      <c r="A201" s="13" t="s">
        <v>40</v>
      </c>
      <c r="B201" s="60" t="s">
        <v>13</v>
      </c>
      <c r="C201" s="60">
        <v>1</v>
      </c>
      <c r="D201" s="60">
        <v>902</v>
      </c>
      <c r="E201" s="60">
        <v>1672</v>
      </c>
      <c r="F201" s="61">
        <v>313</v>
      </c>
      <c r="G201" s="19">
        <v>17894136.2</v>
      </c>
      <c r="H201" s="12"/>
      <c r="I201" s="12"/>
      <c r="J201" s="12"/>
      <c r="K201" s="12"/>
      <c r="L201" s="12"/>
      <c r="M201" s="12"/>
      <c r="N201" s="12"/>
      <c r="O201" s="12"/>
      <c r="P201" s="12">
        <v>-4000000</v>
      </c>
      <c r="Q201" s="12"/>
      <c r="R201" s="19">
        <f>G201+H201+I201+J201+K201+L201+M201+N201+O201+P201+Q201</f>
        <v>13894136.2</v>
      </c>
      <c r="S201" s="100"/>
    </row>
    <row r="202" spans="1:19" ht="33.75">
      <c r="A202" s="13" t="s">
        <v>175</v>
      </c>
      <c r="B202" s="60" t="s">
        <v>13</v>
      </c>
      <c r="C202" s="60">
        <v>1</v>
      </c>
      <c r="D202" s="60">
        <v>902</v>
      </c>
      <c r="E202" s="60">
        <v>1790</v>
      </c>
      <c r="F202" s="61"/>
      <c r="G202" s="19">
        <f>G203+G206</f>
        <v>329000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9">
        <f>R203+R206</f>
        <v>329000</v>
      </c>
      <c r="S202" s="100"/>
    </row>
    <row r="203" spans="1:19" ht="45">
      <c r="A203" s="13" t="s">
        <v>14</v>
      </c>
      <c r="B203" s="60" t="s">
        <v>13</v>
      </c>
      <c r="C203" s="60">
        <v>1</v>
      </c>
      <c r="D203" s="60">
        <v>902</v>
      </c>
      <c r="E203" s="60">
        <v>1790</v>
      </c>
      <c r="F203" s="61">
        <v>100</v>
      </c>
      <c r="G203" s="19">
        <f>G204</f>
        <v>205725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9">
        <f>R204</f>
        <v>205725</v>
      </c>
      <c r="S203" s="100"/>
    </row>
    <row r="204" spans="1:19" ht="22.5">
      <c r="A204" s="13" t="s">
        <v>16</v>
      </c>
      <c r="B204" s="60" t="s">
        <v>13</v>
      </c>
      <c r="C204" s="60">
        <v>1</v>
      </c>
      <c r="D204" s="60">
        <v>902</v>
      </c>
      <c r="E204" s="60">
        <v>1790</v>
      </c>
      <c r="F204" s="61">
        <v>120</v>
      </c>
      <c r="G204" s="19">
        <f>G205</f>
        <v>205725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9">
        <f>R205</f>
        <v>205725</v>
      </c>
      <c r="S204" s="100"/>
    </row>
    <row r="205" spans="1:19" ht="33.75">
      <c r="A205" s="13" t="s">
        <v>87</v>
      </c>
      <c r="B205" s="60" t="s">
        <v>13</v>
      </c>
      <c r="C205" s="60">
        <v>1</v>
      </c>
      <c r="D205" s="60">
        <v>902</v>
      </c>
      <c r="E205" s="60">
        <v>1790</v>
      </c>
      <c r="F205" s="61">
        <v>121</v>
      </c>
      <c r="G205" s="19">
        <v>205725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9">
        <f>G205+H205+I205+J205+K205+L205+M205+N205+O205+P205+Q205</f>
        <v>205725</v>
      </c>
      <c r="S205" s="100"/>
    </row>
    <row r="206" spans="1:19" ht="22.5">
      <c r="A206" s="13" t="s">
        <v>18</v>
      </c>
      <c r="B206" s="60" t="s">
        <v>13</v>
      </c>
      <c r="C206" s="60">
        <v>1</v>
      </c>
      <c r="D206" s="60">
        <v>902</v>
      </c>
      <c r="E206" s="60">
        <v>1790</v>
      </c>
      <c r="F206" s="61">
        <v>200</v>
      </c>
      <c r="G206" s="19">
        <f>G207</f>
        <v>123275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9">
        <f>R207</f>
        <v>123275</v>
      </c>
      <c r="S206" s="100"/>
    </row>
    <row r="207" spans="1:19" ht="22.5">
      <c r="A207" s="13" t="s">
        <v>20</v>
      </c>
      <c r="B207" s="60" t="s">
        <v>13</v>
      </c>
      <c r="C207" s="60">
        <v>1</v>
      </c>
      <c r="D207" s="60">
        <v>902</v>
      </c>
      <c r="E207" s="60">
        <v>1790</v>
      </c>
      <c r="F207" s="61">
        <v>240</v>
      </c>
      <c r="G207" s="19">
        <v>123275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9">
        <f>G207+H207+I207+J207+K207+L207+M207+N207+O207+P207+Q207</f>
        <v>123275</v>
      </c>
      <c r="S207" s="100"/>
    </row>
    <row r="208" spans="1:19" ht="45">
      <c r="A208" s="71" t="s">
        <v>80</v>
      </c>
      <c r="B208" s="60" t="s">
        <v>13</v>
      </c>
      <c r="C208" s="60">
        <v>1</v>
      </c>
      <c r="D208" s="60">
        <v>902</v>
      </c>
      <c r="E208" s="60">
        <v>5082</v>
      </c>
      <c r="F208" s="70"/>
      <c r="G208" s="19">
        <f>G209</f>
        <v>1772100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9">
        <f>R209</f>
        <v>1772100</v>
      </c>
      <c r="S208" s="100"/>
    </row>
    <row r="209" spans="1:19" ht="11.25">
      <c r="A209" s="13" t="s">
        <v>35</v>
      </c>
      <c r="B209" s="60" t="s">
        <v>13</v>
      </c>
      <c r="C209" s="60">
        <v>1</v>
      </c>
      <c r="D209" s="60">
        <v>902</v>
      </c>
      <c r="E209" s="60">
        <v>5082</v>
      </c>
      <c r="F209" s="61">
        <v>300</v>
      </c>
      <c r="G209" s="19">
        <f>G210</f>
        <v>1772100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9">
        <f>R210</f>
        <v>1772100</v>
      </c>
      <c r="S209" s="100"/>
    </row>
    <row r="210" spans="1:19" ht="22.5">
      <c r="A210" s="13" t="s">
        <v>158</v>
      </c>
      <c r="B210" s="60" t="s">
        <v>13</v>
      </c>
      <c r="C210" s="60">
        <v>1</v>
      </c>
      <c r="D210" s="60">
        <v>902</v>
      </c>
      <c r="E210" s="60">
        <v>5082</v>
      </c>
      <c r="F210" s="61">
        <v>320</v>
      </c>
      <c r="G210" s="19">
        <f>G211</f>
        <v>1772100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9">
        <f>R211</f>
        <v>1772100</v>
      </c>
      <c r="S210" s="100"/>
    </row>
    <row r="211" spans="1:19" ht="22.5">
      <c r="A211" s="13" t="s">
        <v>37</v>
      </c>
      <c r="B211" s="60" t="s">
        <v>13</v>
      </c>
      <c r="C211" s="60">
        <v>1</v>
      </c>
      <c r="D211" s="60">
        <v>902</v>
      </c>
      <c r="E211" s="60">
        <v>5082</v>
      </c>
      <c r="F211" s="61">
        <v>323</v>
      </c>
      <c r="G211" s="19">
        <v>1772100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9">
        <f>G211+H211+I211+J211+K211+L211+M211+N211+O211+P211+Q211</f>
        <v>1772100</v>
      </c>
      <c r="S211" s="100"/>
    </row>
    <row r="212" spans="1:19" ht="45" customHeight="1" hidden="1">
      <c r="A212" s="13" t="s">
        <v>96</v>
      </c>
      <c r="B212" s="60" t="s">
        <v>13</v>
      </c>
      <c r="C212" s="60">
        <v>1</v>
      </c>
      <c r="D212" s="60">
        <v>902</v>
      </c>
      <c r="E212" s="72">
        <v>5120</v>
      </c>
      <c r="F212" s="61"/>
      <c r="G212" s="19">
        <f>G213</f>
        <v>0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9">
        <f>R213</f>
        <v>0</v>
      </c>
      <c r="S212" s="100"/>
    </row>
    <row r="213" spans="1:19" ht="22.5" customHeight="1" hidden="1">
      <c r="A213" s="13" t="s">
        <v>18</v>
      </c>
      <c r="B213" s="60" t="s">
        <v>13</v>
      </c>
      <c r="C213" s="60">
        <v>1</v>
      </c>
      <c r="D213" s="60">
        <v>902</v>
      </c>
      <c r="E213" s="72">
        <v>5120</v>
      </c>
      <c r="F213" s="61" t="s">
        <v>19</v>
      </c>
      <c r="G213" s="19">
        <f>G214</f>
        <v>0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9">
        <f>R214</f>
        <v>0</v>
      </c>
      <c r="S213" s="100"/>
    </row>
    <row r="214" spans="1:19" ht="22.5" customHeight="1" hidden="1">
      <c r="A214" s="13" t="s">
        <v>20</v>
      </c>
      <c r="B214" s="60" t="s">
        <v>13</v>
      </c>
      <c r="C214" s="60">
        <v>1</v>
      </c>
      <c r="D214" s="60">
        <v>902</v>
      </c>
      <c r="E214" s="72">
        <v>5120</v>
      </c>
      <c r="F214" s="61" t="s">
        <v>21</v>
      </c>
      <c r="G214" s="19">
        <v>0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9">
        <v>0</v>
      </c>
      <c r="S214" s="100"/>
    </row>
    <row r="215" spans="1:19" ht="67.5">
      <c r="A215" s="53" t="s">
        <v>176</v>
      </c>
      <c r="B215" s="60" t="s">
        <v>13</v>
      </c>
      <c r="C215" s="60">
        <v>1</v>
      </c>
      <c r="D215" s="60">
        <v>902</v>
      </c>
      <c r="E215" s="60">
        <v>5260</v>
      </c>
      <c r="F215" s="61"/>
      <c r="G215" s="19">
        <f>G216</f>
        <v>457356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9">
        <f>R216</f>
        <v>457356</v>
      </c>
      <c r="S215" s="100"/>
    </row>
    <row r="216" spans="1:19" ht="11.25">
      <c r="A216" s="13" t="s">
        <v>35</v>
      </c>
      <c r="B216" s="60" t="s">
        <v>13</v>
      </c>
      <c r="C216" s="60">
        <v>1</v>
      </c>
      <c r="D216" s="60">
        <v>902</v>
      </c>
      <c r="E216" s="60">
        <v>5260</v>
      </c>
      <c r="F216" s="61">
        <v>300</v>
      </c>
      <c r="G216" s="19">
        <f>G217</f>
        <v>457356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9">
        <f>R217</f>
        <v>457356</v>
      </c>
      <c r="S216" s="100"/>
    </row>
    <row r="217" spans="1:19" ht="11.25">
      <c r="A217" s="13" t="s">
        <v>61</v>
      </c>
      <c r="B217" s="60" t="s">
        <v>13</v>
      </c>
      <c r="C217" s="60">
        <v>1</v>
      </c>
      <c r="D217" s="60">
        <v>902</v>
      </c>
      <c r="E217" s="60">
        <v>5260</v>
      </c>
      <c r="F217" s="61">
        <v>310</v>
      </c>
      <c r="G217" s="19">
        <f>G218</f>
        <v>457356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9">
        <f>R218</f>
        <v>457356</v>
      </c>
      <c r="S217" s="100"/>
    </row>
    <row r="218" spans="1:19" ht="22.5">
      <c r="A218" s="13" t="s">
        <v>40</v>
      </c>
      <c r="B218" s="60" t="s">
        <v>13</v>
      </c>
      <c r="C218" s="60">
        <v>1</v>
      </c>
      <c r="D218" s="60">
        <v>902</v>
      </c>
      <c r="E218" s="60">
        <v>5260</v>
      </c>
      <c r="F218" s="61">
        <v>313</v>
      </c>
      <c r="G218" s="19">
        <v>457356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9">
        <f>G218+H218+I218+J218+K218+L218+M218+N218+O218+P218+Q218</f>
        <v>457356</v>
      </c>
      <c r="S218" s="100"/>
    </row>
    <row r="219" spans="1:19" ht="33.75">
      <c r="A219" s="71" t="s">
        <v>200</v>
      </c>
      <c r="B219" s="60" t="s">
        <v>13</v>
      </c>
      <c r="C219" s="60">
        <v>1</v>
      </c>
      <c r="D219" s="60">
        <v>902</v>
      </c>
      <c r="E219" s="60">
        <v>9601</v>
      </c>
      <c r="F219" s="70"/>
      <c r="G219" s="19">
        <f>G222</f>
        <v>0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9">
        <f>R222+R220</f>
        <v>1086095.39</v>
      </c>
      <c r="S219" s="100"/>
    </row>
    <row r="220" spans="1:19" ht="22.5">
      <c r="A220" s="55" t="s">
        <v>89</v>
      </c>
      <c r="B220" s="60" t="s">
        <v>13</v>
      </c>
      <c r="C220" s="60">
        <v>1</v>
      </c>
      <c r="D220" s="60">
        <v>902</v>
      </c>
      <c r="E220" s="60">
        <v>9601</v>
      </c>
      <c r="F220" s="70">
        <v>600</v>
      </c>
      <c r="G220" s="19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9">
        <f>R221</f>
        <v>1086095.39</v>
      </c>
      <c r="S220" s="100"/>
    </row>
    <row r="221" spans="1:19" ht="22.5">
      <c r="A221" s="55" t="s">
        <v>207</v>
      </c>
      <c r="B221" s="60" t="s">
        <v>13</v>
      </c>
      <c r="C221" s="60">
        <v>1</v>
      </c>
      <c r="D221" s="60">
        <v>902</v>
      </c>
      <c r="E221" s="60">
        <v>9601</v>
      </c>
      <c r="F221" s="70">
        <v>630</v>
      </c>
      <c r="G221" s="19"/>
      <c r="H221" s="12"/>
      <c r="I221" s="12"/>
      <c r="J221" s="12"/>
      <c r="K221" s="12"/>
      <c r="L221" s="12"/>
      <c r="M221" s="12"/>
      <c r="N221" s="12"/>
      <c r="O221" s="12"/>
      <c r="P221" s="12"/>
      <c r="Q221" s="12">
        <v>1086095.39</v>
      </c>
      <c r="R221" s="19">
        <f>G221+H221+I221+J221+K221+L221+M221+N221+O221+P221+Q221</f>
        <v>1086095.39</v>
      </c>
      <c r="S221" s="100"/>
    </row>
    <row r="222" spans="1:19" ht="11.25">
      <c r="A222" s="55" t="s">
        <v>22</v>
      </c>
      <c r="B222" s="60" t="s">
        <v>13</v>
      </c>
      <c r="C222" s="60">
        <v>1</v>
      </c>
      <c r="D222" s="60">
        <v>902</v>
      </c>
      <c r="E222" s="60">
        <v>9601</v>
      </c>
      <c r="F222" s="61">
        <v>800</v>
      </c>
      <c r="G222" s="19">
        <f>G223</f>
        <v>0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9">
        <f>R223</f>
        <v>0</v>
      </c>
      <c r="S222" s="100"/>
    </row>
    <row r="223" spans="1:19" ht="25.5" customHeight="1">
      <c r="A223" s="55" t="s">
        <v>53</v>
      </c>
      <c r="B223" s="60" t="s">
        <v>13</v>
      </c>
      <c r="C223" s="60">
        <v>1</v>
      </c>
      <c r="D223" s="60">
        <v>902</v>
      </c>
      <c r="E223" s="60">
        <v>9601</v>
      </c>
      <c r="F223" s="61">
        <v>810</v>
      </c>
      <c r="G223" s="19">
        <v>0</v>
      </c>
      <c r="H223" s="12"/>
      <c r="I223" s="12"/>
      <c r="J223" s="12"/>
      <c r="K223" s="12"/>
      <c r="L223" s="12"/>
      <c r="M223" s="12"/>
      <c r="N223" s="12"/>
      <c r="O223" s="12">
        <v>1100000</v>
      </c>
      <c r="P223" s="12"/>
      <c r="Q223" s="12">
        <v>-1100000</v>
      </c>
      <c r="R223" s="19">
        <f>G223+H223+I223+J223+K223+L223+M223+N223+O223+P223+Q223</f>
        <v>0</v>
      </c>
      <c r="S223" s="100"/>
    </row>
    <row r="224" spans="1:19" ht="11.25">
      <c r="A224" s="13" t="s">
        <v>62</v>
      </c>
      <c r="B224" s="60" t="s">
        <v>13</v>
      </c>
      <c r="C224" s="60">
        <v>1</v>
      </c>
      <c r="D224" s="60">
        <v>903</v>
      </c>
      <c r="E224" s="60"/>
      <c r="F224" s="61"/>
      <c r="G224" s="19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9">
        <f>R225</f>
        <v>13386</v>
      </c>
      <c r="S224" s="100"/>
    </row>
    <row r="225" spans="1:19" ht="45">
      <c r="A225" s="14" t="s">
        <v>161</v>
      </c>
      <c r="B225" s="60" t="s">
        <v>13</v>
      </c>
      <c r="C225" s="60">
        <v>1</v>
      </c>
      <c r="D225" s="60">
        <v>903</v>
      </c>
      <c r="E225" s="60">
        <v>1121</v>
      </c>
      <c r="F225" s="61"/>
      <c r="G225" s="19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9">
        <f>R226</f>
        <v>13386</v>
      </c>
      <c r="S225" s="100"/>
    </row>
    <row r="226" spans="1:19" ht="22.5">
      <c r="A226" s="13" t="s">
        <v>18</v>
      </c>
      <c r="B226" s="60" t="s">
        <v>13</v>
      </c>
      <c r="C226" s="60">
        <v>1</v>
      </c>
      <c r="D226" s="60">
        <v>903</v>
      </c>
      <c r="E226" s="60">
        <v>1121</v>
      </c>
      <c r="F226" s="61">
        <v>200</v>
      </c>
      <c r="G226" s="19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9">
        <f>R227</f>
        <v>13386</v>
      </c>
      <c r="S226" s="100"/>
    </row>
    <row r="227" spans="1:19" ht="22.5">
      <c r="A227" s="13" t="s">
        <v>20</v>
      </c>
      <c r="B227" s="60" t="s">
        <v>13</v>
      </c>
      <c r="C227" s="60">
        <v>1</v>
      </c>
      <c r="D227" s="60">
        <v>903</v>
      </c>
      <c r="E227" s="60">
        <v>1121</v>
      </c>
      <c r="F227" s="61">
        <v>240</v>
      </c>
      <c r="G227" s="19"/>
      <c r="H227" s="12"/>
      <c r="I227" s="12"/>
      <c r="J227" s="12"/>
      <c r="K227" s="12"/>
      <c r="L227" s="12">
        <v>18486</v>
      </c>
      <c r="M227" s="12"/>
      <c r="N227" s="12"/>
      <c r="O227" s="12"/>
      <c r="P227" s="12"/>
      <c r="Q227" s="12">
        <v>-5100</v>
      </c>
      <c r="R227" s="19">
        <f>G227+H227+I227+J227+K227+L227+M227+N227+O227+P227+Q227</f>
        <v>13386</v>
      </c>
      <c r="S227" s="100"/>
    </row>
    <row r="228" spans="1:19" ht="11.25">
      <c r="A228" s="13" t="s">
        <v>63</v>
      </c>
      <c r="B228" s="60" t="s">
        <v>13</v>
      </c>
      <c r="C228" s="60">
        <v>1</v>
      </c>
      <c r="D228" s="60">
        <v>921</v>
      </c>
      <c r="E228" s="60"/>
      <c r="F228" s="61"/>
      <c r="G228" s="19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9">
        <f>R229</f>
        <v>7758.3</v>
      </c>
      <c r="S228" s="100"/>
    </row>
    <row r="229" spans="1:19" ht="45">
      <c r="A229" s="14" t="s">
        <v>161</v>
      </c>
      <c r="B229" s="60" t="s">
        <v>13</v>
      </c>
      <c r="C229" s="60">
        <v>1</v>
      </c>
      <c r="D229" s="60">
        <v>921</v>
      </c>
      <c r="E229" s="60">
        <v>1121</v>
      </c>
      <c r="F229" s="61"/>
      <c r="G229" s="19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9">
        <f>R230</f>
        <v>7758.3</v>
      </c>
      <c r="S229" s="100"/>
    </row>
    <row r="230" spans="1:19" ht="22.5">
      <c r="A230" s="13" t="s">
        <v>18</v>
      </c>
      <c r="B230" s="60" t="s">
        <v>13</v>
      </c>
      <c r="C230" s="60">
        <v>1</v>
      </c>
      <c r="D230" s="60">
        <v>921</v>
      </c>
      <c r="E230" s="60">
        <v>1121</v>
      </c>
      <c r="F230" s="61">
        <v>200</v>
      </c>
      <c r="G230" s="19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9">
        <f>R231</f>
        <v>7758.3</v>
      </c>
      <c r="S230" s="100"/>
    </row>
    <row r="231" spans="1:19" ht="22.5">
      <c r="A231" s="13" t="s">
        <v>20</v>
      </c>
      <c r="B231" s="60" t="s">
        <v>13</v>
      </c>
      <c r="C231" s="60">
        <v>1</v>
      </c>
      <c r="D231" s="60">
        <v>921</v>
      </c>
      <c r="E231" s="60">
        <v>1121</v>
      </c>
      <c r="F231" s="61">
        <v>240</v>
      </c>
      <c r="G231" s="19"/>
      <c r="H231" s="12"/>
      <c r="I231" s="12"/>
      <c r="J231" s="12"/>
      <c r="K231" s="12"/>
      <c r="L231" s="19">
        <v>11903.74</v>
      </c>
      <c r="M231" s="19"/>
      <c r="N231" s="19"/>
      <c r="O231" s="19"/>
      <c r="P231" s="19"/>
      <c r="Q231" s="19">
        <v>-4145.44</v>
      </c>
      <c r="R231" s="19">
        <f>G231+H231+I231+J231+K231+L231+M231+N231+O231+P231+Q231</f>
        <v>7758.3</v>
      </c>
      <c r="S231" s="100"/>
    </row>
    <row r="232" spans="1:19" ht="22.5">
      <c r="A232" s="13" t="s">
        <v>191</v>
      </c>
      <c r="B232" s="60" t="s">
        <v>13</v>
      </c>
      <c r="C232" s="60">
        <v>1</v>
      </c>
      <c r="D232" s="60">
        <v>961</v>
      </c>
      <c r="E232" s="60"/>
      <c r="F232" s="61"/>
      <c r="G232" s="19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9">
        <f>R233</f>
        <v>16801.6</v>
      </c>
      <c r="S232" s="100"/>
    </row>
    <row r="233" spans="1:19" ht="45">
      <c r="A233" s="14" t="s">
        <v>161</v>
      </c>
      <c r="B233" s="60" t="s">
        <v>13</v>
      </c>
      <c r="C233" s="60">
        <v>1</v>
      </c>
      <c r="D233" s="60">
        <v>961</v>
      </c>
      <c r="E233" s="60">
        <v>1121</v>
      </c>
      <c r="F233" s="61"/>
      <c r="G233" s="19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9">
        <f>R234</f>
        <v>16801.6</v>
      </c>
      <c r="S233" s="100"/>
    </row>
    <row r="234" spans="1:19" ht="22.5">
      <c r="A234" s="13" t="s">
        <v>18</v>
      </c>
      <c r="B234" s="60" t="s">
        <v>13</v>
      </c>
      <c r="C234" s="60">
        <v>1</v>
      </c>
      <c r="D234" s="60">
        <v>961</v>
      </c>
      <c r="E234" s="60">
        <v>1121</v>
      </c>
      <c r="F234" s="61">
        <v>200</v>
      </c>
      <c r="G234" s="19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9">
        <f>R235</f>
        <v>16801.6</v>
      </c>
      <c r="S234" s="100"/>
    </row>
    <row r="235" spans="1:19" ht="22.5">
      <c r="A235" s="13" t="s">
        <v>20</v>
      </c>
      <c r="B235" s="60" t="s">
        <v>13</v>
      </c>
      <c r="C235" s="60">
        <v>1</v>
      </c>
      <c r="D235" s="60">
        <v>961</v>
      </c>
      <c r="E235" s="60">
        <v>1121</v>
      </c>
      <c r="F235" s="61">
        <v>240</v>
      </c>
      <c r="G235" s="19"/>
      <c r="H235" s="12"/>
      <c r="I235" s="12"/>
      <c r="J235" s="12"/>
      <c r="K235" s="12"/>
      <c r="L235" s="19">
        <v>21486</v>
      </c>
      <c r="M235" s="19"/>
      <c r="N235" s="19"/>
      <c r="O235" s="19"/>
      <c r="P235" s="19"/>
      <c r="Q235" s="19">
        <v>-4684.4</v>
      </c>
      <c r="R235" s="19">
        <f>G235+H235+I235+J235+K235+L235+M235+N235+O235+P235+Q235</f>
        <v>16801.6</v>
      </c>
      <c r="S235" s="100"/>
    </row>
    <row r="236" spans="1:19" ht="21">
      <c r="A236" s="67" t="s">
        <v>194</v>
      </c>
      <c r="B236" s="60" t="s">
        <v>13</v>
      </c>
      <c r="C236" s="60">
        <v>2</v>
      </c>
      <c r="D236" s="60"/>
      <c r="E236" s="60"/>
      <c r="F236" s="61"/>
      <c r="G236" s="19"/>
      <c r="H236" s="12"/>
      <c r="I236" s="12"/>
      <c r="J236" s="12"/>
      <c r="K236" s="12"/>
      <c r="L236" s="19"/>
      <c r="M236" s="19"/>
      <c r="N236" s="19"/>
      <c r="O236" s="19"/>
      <c r="P236" s="19"/>
      <c r="Q236" s="19"/>
      <c r="R236" s="19">
        <f>R237</f>
        <v>10692300</v>
      </c>
      <c r="S236" s="100"/>
    </row>
    <row r="237" spans="1:19" ht="11.25">
      <c r="A237" s="67" t="s">
        <v>50</v>
      </c>
      <c r="B237" s="60" t="s">
        <v>13</v>
      </c>
      <c r="C237" s="60">
        <v>2</v>
      </c>
      <c r="D237" s="60">
        <v>902</v>
      </c>
      <c r="E237" s="60"/>
      <c r="F237" s="61"/>
      <c r="G237" s="19"/>
      <c r="H237" s="12"/>
      <c r="I237" s="12"/>
      <c r="J237" s="12"/>
      <c r="K237" s="12"/>
      <c r="L237" s="19"/>
      <c r="M237" s="19"/>
      <c r="N237" s="19"/>
      <c r="O237" s="19"/>
      <c r="P237" s="19"/>
      <c r="Q237" s="19"/>
      <c r="R237" s="19">
        <f>R238+R241</f>
        <v>10692300</v>
      </c>
      <c r="S237" s="100"/>
    </row>
    <row r="238" spans="1:19" ht="11.25">
      <c r="A238" s="13" t="s">
        <v>193</v>
      </c>
      <c r="B238" s="60" t="s">
        <v>13</v>
      </c>
      <c r="C238" s="60">
        <v>2</v>
      </c>
      <c r="D238" s="60">
        <v>902</v>
      </c>
      <c r="E238" s="60">
        <v>1022</v>
      </c>
      <c r="F238" s="61"/>
      <c r="G238" s="19"/>
      <c r="H238" s="12"/>
      <c r="I238" s="12"/>
      <c r="J238" s="12"/>
      <c r="K238" s="12"/>
      <c r="L238" s="19"/>
      <c r="M238" s="19"/>
      <c r="N238" s="19"/>
      <c r="O238" s="19"/>
      <c r="P238" s="19"/>
      <c r="Q238" s="19"/>
      <c r="R238" s="19">
        <f>R239</f>
        <v>974300</v>
      </c>
      <c r="S238" s="100"/>
    </row>
    <row r="239" spans="1:19" ht="22.5">
      <c r="A239" s="13" t="s">
        <v>18</v>
      </c>
      <c r="B239" s="60" t="s">
        <v>13</v>
      </c>
      <c r="C239" s="60">
        <v>2</v>
      </c>
      <c r="D239" s="60">
        <v>902</v>
      </c>
      <c r="E239" s="60">
        <v>1022</v>
      </c>
      <c r="F239" s="61">
        <v>200</v>
      </c>
      <c r="G239" s="19"/>
      <c r="H239" s="12"/>
      <c r="I239" s="12"/>
      <c r="J239" s="12"/>
      <c r="K239" s="12"/>
      <c r="L239" s="19"/>
      <c r="M239" s="19"/>
      <c r="N239" s="19"/>
      <c r="O239" s="19"/>
      <c r="P239" s="19"/>
      <c r="Q239" s="19"/>
      <c r="R239" s="19">
        <f>R240</f>
        <v>974300</v>
      </c>
      <c r="S239" s="100"/>
    </row>
    <row r="240" spans="1:19" ht="22.5">
      <c r="A240" s="13" t="s">
        <v>20</v>
      </c>
      <c r="B240" s="60" t="s">
        <v>13</v>
      </c>
      <c r="C240" s="60">
        <v>2</v>
      </c>
      <c r="D240" s="60">
        <v>902</v>
      </c>
      <c r="E240" s="60">
        <v>1022</v>
      </c>
      <c r="F240" s="61">
        <v>240</v>
      </c>
      <c r="G240" s="19"/>
      <c r="H240" s="12"/>
      <c r="I240" s="12"/>
      <c r="J240" s="12"/>
      <c r="K240" s="12"/>
      <c r="L240" s="19"/>
      <c r="M240" s="19">
        <v>200000</v>
      </c>
      <c r="N240" s="19">
        <v>415965.33</v>
      </c>
      <c r="O240" s="19">
        <v>-115965.33</v>
      </c>
      <c r="P240" s="19"/>
      <c r="Q240" s="19">
        <v>474300</v>
      </c>
      <c r="R240" s="19">
        <f>G240+H240+I240+J240+K240+L240+M240+N240+O240+P240+Q240</f>
        <v>974300</v>
      </c>
      <c r="S240" s="100"/>
    </row>
    <row r="241" spans="1:19" ht="22.5">
      <c r="A241" s="55" t="s">
        <v>204</v>
      </c>
      <c r="B241" s="60" t="s">
        <v>13</v>
      </c>
      <c r="C241" s="60">
        <v>2</v>
      </c>
      <c r="D241" s="60">
        <v>902</v>
      </c>
      <c r="E241" s="60">
        <v>1864</v>
      </c>
      <c r="F241" s="61"/>
      <c r="G241" s="19"/>
      <c r="H241" s="12"/>
      <c r="I241" s="12"/>
      <c r="J241" s="12"/>
      <c r="K241" s="12"/>
      <c r="L241" s="19"/>
      <c r="M241" s="19"/>
      <c r="N241" s="19"/>
      <c r="O241" s="19"/>
      <c r="P241" s="19"/>
      <c r="Q241" s="19"/>
      <c r="R241" s="19">
        <f>R242</f>
        <v>9718000</v>
      </c>
      <c r="S241" s="100"/>
    </row>
    <row r="242" spans="1:19" ht="22.5">
      <c r="A242" s="13" t="s">
        <v>18</v>
      </c>
      <c r="B242" s="60" t="s">
        <v>13</v>
      </c>
      <c r="C242" s="60">
        <v>2</v>
      </c>
      <c r="D242" s="60">
        <v>902</v>
      </c>
      <c r="E242" s="60">
        <v>1864</v>
      </c>
      <c r="F242" s="61">
        <v>200</v>
      </c>
      <c r="G242" s="19"/>
      <c r="H242" s="12"/>
      <c r="I242" s="12"/>
      <c r="J242" s="12"/>
      <c r="K242" s="12"/>
      <c r="L242" s="19"/>
      <c r="M242" s="19"/>
      <c r="N242" s="19"/>
      <c r="O242" s="19"/>
      <c r="P242" s="19"/>
      <c r="Q242" s="19"/>
      <c r="R242" s="19">
        <f>R243</f>
        <v>9718000</v>
      </c>
      <c r="S242" s="100"/>
    </row>
    <row r="243" spans="1:19" ht="22.5">
      <c r="A243" s="13" t="s">
        <v>20</v>
      </c>
      <c r="B243" s="60" t="s">
        <v>13</v>
      </c>
      <c r="C243" s="60">
        <v>2</v>
      </c>
      <c r="D243" s="60">
        <v>902</v>
      </c>
      <c r="E243" s="60">
        <v>1864</v>
      </c>
      <c r="F243" s="61">
        <v>240</v>
      </c>
      <c r="G243" s="19"/>
      <c r="H243" s="12"/>
      <c r="I243" s="12"/>
      <c r="J243" s="12"/>
      <c r="K243" s="12"/>
      <c r="L243" s="19"/>
      <c r="M243" s="19"/>
      <c r="N243" s="19"/>
      <c r="O243" s="19"/>
      <c r="P243" s="19">
        <v>9718000</v>
      </c>
      <c r="Q243" s="19"/>
      <c r="R243" s="19">
        <f>G243+H243+I243+J243+K243+L243+M243+N243+O243+P243+Q243</f>
        <v>9718000</v>
      </c>
      <c r="S243" s="100"/>
    </row>
    <row r="244" spans="1:19" ht="31.5">
      <c r="A244" s="75" t="s">
        <v>97</v>
      </c>
      <c r="B244" s="64" t="s">
        <v>13</v>
      </c>
      <c r="C244" s="64">
        <v>3</v>
      </c>
      <c r="D244" s="64"/>
      <c r="E244" s="76"/>
      <c r="F244" s="65"/>
      <c r="G244" s="66">
        <f>G245</f>
        <v>9340560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66">
        <f>R245</f>
        <v>10010614</v>
      </c>
      <c r="S244" s="99"/>
    </row>
    <row r="245" spans="1:19" ht="11.25">
      <c r="A245" s="62" t="s">
        <v>50</v>
      </c>
      <c r="B245" s="60" t="s">
        <v>13</v>
      </c>
      <c r="C245" s="60">
        <v>3</v>
      </c>
      <c r="D245" s="60">
        <v>902</v>
      </c>
      <c r="E245" s="72"/>
      <c r="F245" s="61"/>
      <c r="G245" s="19">
        <f>G246+G249+G263+G266</f>
        <v>9340560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9">
        <f>R246+R249+R263+R266</f>
        <v>10010614</v>
      </c>
      <c r="S245" s="100"/>
    </row>
    <row r="246" spans="1:19" ht="33.75">
      <c r="A246" s="14" t="s">
        <v>164</v>
      </c>
      <c r="B246" s="60" t="s">
        <v>13</v>
      </c>
      <c r="C246" s="60">
        <v>3</v>
      </c>
      <c r="D246" s="60">
        <v>902</v>
      </c>
      <c r="E246" s="60">
        <v>1200</v>
      </c>
      <c r="F246" s="61"/>
      <c r="G246" s="19">
        <f>G247</f>
        <v>100000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9">
        <f>R247</f>
        <v>520029</v>
      </c>
      <c r="S246" s="100"/>
    </row>
    <row r="247" spans="1:19" ht="22.5">
      <c r="A247" s="13" t="s">
        <v>18</v>
      </c>
      <c r="B247" s="60" t="s">
        <v>13</v>
      </c>
      <c r="C247" s="60">
        <v>3</v>
      </c>
      <c r="D247" s="60">
        <v>902</v>
      </c>
      <c r="E247" s="60">
        <v>1200</v>
      </c>
      <c r="F247" s="61">
        <v>200</v>
      </c>
      <c r="G247" s="19">
        <f>G248</f>
        <v>100000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9">
        <f>R248</f>
        <v>520029</v>
      </c>
      <c r="S247" s="100"/>
    </row>
    <row r="248" spans="1:19" ht="22.5">
      <c r="A248" s="13" t="s">
        <v>20</v>
      </c>
      <c r="B248" s="60" t="s">
        <v>13</v>
      </c>
      <c r="C248" s="60">
        <v>3</v>
      </c>
      <c r="D248" s="60">
        <v>902</v>
      </c>
      <c r="E248" s="60">
        <v>1200</v>
      </c>
      <c r="F248" s="61">
        <v>240</v>
      </c>
      <c r="G248" s="19">
        <v>100000</v>
      </c>
      <c r="H248" s="12"/>
      <c r="I248" s="12"/>
      <c r="J248" s="12"/>
      <c r="K248" s="12"/>
      <c r="L248" s="12"/>
      <c r="M248" s="12">
        <v>20000</v>
      </c>
      <c r="N248" s="12"/>
      <c r="O248" s="12"/>
      <c r="P248" s="12">
        <v>201232</v>
      </c>
      <c r="Q248" s="12">
        <v>198797</v>
      </c>
      <c r="R248" s="19">
        <f>G248+H248+I248+J248+K248+L248+M248+N248+O248+P248+Q248</f>
        <v>520029</v>
      </c>
      <c r="S248" s="100"/>
    </row>
    <row r="249" spans="1:19" ht="45">
      <c r="A249" s="13" t="s">
        <v>33</v>
      </c>
      <c r="B249" s="60" t="s">
        <v>13</v>
      </c>
      <c r="C249" s="60">
        <v>3</v>
      </c>
      <c r="D249" s="60">
        <v>902</v>
      </c>
      <c r="E249" s="60">
        <v>1201</v>
      </c>
      <c r="F249" s="70" t="s">
        <v>0</v>
      </c>
      <c r="G249" s="19">
        <f>G250+G254+G256</f>
        <v>9184560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9">
        <f>R250+R254+R256</f>
        <v>9184560</v>
      </c>
      <c r="S249" s="100"/>
    </row>
    <row r="250" spans="1:19" ht="45">
      <c r="A250" s="13" t="s">
        <v>14</v>
      </c>
      <c r="B250" s="60" t="s">
        <v>13</v>
      </c>
      <c r="C250" s="60">
        <v>3</v>
      </c>
      <c r="D250" s="60">
        <v>902</v>
      </c>
      <c r="E250" s="60">
        <v>1201</v>
      </c>
      <c r="F250" s="61" t="s">
        <v>15</v>
      </c>
      <c r="G250" s="19">
        <f>G251</f>
        <v>7769048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9">
        <f>R251+R253</f>
        <v>7769048</v>
      </c>
      <c r="S250" s="100"/>
    </row>
    <row r="251" spans="1:19" ht="11.25">
      <c r="A251" s="16" t="s">
        <v>31</v>
      </c>
      <c r="B251" s="60" t="s">
        <v>13</v>
      </c>
      <c r="C251" s="60">
        <v>3</v>
      </c>
      <c r="D251" s="60">
        <v>902</v>
      </c>
      <c r="E251" s="60">
        <v>1201</v>
      </c>
      <c r="F251" s="61" t="s">
        <v>32</v>
      </c>
      <c r="G251" s="19">
        <f>G252</f>
        <v>7769048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9">
        <f>R252</f>
        <v>7767848</v>
      </c>
      <c r="S251" s="100"/>
    </row>
    <row r="252" spans="1:19" ht="22.5">
      <c r="A252" s="13" t="s">
        <v>88</v>
      </c>
      <c r="B252" s="60" t="s">
        <v>13</v>
      </c>
      <c r="C252" s="60">
        <v>3</v>
      </c>
      <c r="D252" s="60">
        <v>902</v>
      </c>
      <c r="E252" s="60">
        <v>1201</v>
      </c>
      <c r="F252" s="61">
        <v>111</v>
      </c>
      <c r="G252" s="19">
        <v>7769048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>
        <v>-1200</v>
      </c>
      <c r="R252" s="19">
        <f>G252+H252+I252+J252+K252+L252+M252+N252+O252+P252+Q252</f>
        <v>7767848</v>
      </c>
      <c r="S252" s="100"/>
    </row>
    <row r="253" spans="1:19" ht="22.5">
      <c r="A253" s="13" t="s">
        <v>71</v>
      </c>
      <c r="B253" s="60" t="s">
        <v>13</v>
      </c>
      <c r="C253" s="60">
        <v>3</v>
      </c>
      <c r="D253" s="60">
        <v>902</v>
      </c>
      <c r="E253" s="60">
        <v>1201</v>
      </c>
      <c r="F253" s="61">
        <v>122</v>
      </c>
      <c r="G253" s="19"/>
      <c r="H253" s="12"/>
      <c r="I253" s="12"/>
      <c r="J253" s="12"/>
      <c r="K253" s="12"/>
      <c r="L253" s="12"/>
      <c r="M253" s="12"/>
      <c r="N253" s="12"/>
      <c r="O253" s="12"/>
      <c r="P253" s="12"/>
      <c r="Q253" s="12">
        <v>1200</v>
      </c>
      <c r="R253" s="19">
        <f>G253+H253+I253+J253+K253+L253+M253+N253+O253+P253+Q253</f>
        <v>1200</v>
      </c>
      <c r="S253" s="100"/>
    </row>
    <row r="254" spans="1:19" ht="22.5">
      <c r="A254" s="13" t="s">
        <v>18</v>
      </c>
      <c r="B254" s="60" t="s">
        <v>13</v>
      </c>
      <c r="C254" s="60">
        <v>3</v>
      </c>
      <c r="D254" s="60">
        <v>902</v>
      </c>
      <c r="E254" s="60">
        <v>1201</v>
      </c>
      <c r="F254" s="61" t="s">
        <v>19</v>
      </c>
      <c r="G254" s="19">
        <f>G255</f>
        <v>1380812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9">
        <f>R255</f>
        <v>1380812</v>
      </c>
      <c r="S254" s="100"/>
    </row>
    <row r="255" spans="1:19" ht="22.5">
      <c r="A255" s="13" t="s">
        <v>20</v>
      </c>
      <c r="B255" s="60" t="s">
        <v>13</v>
      </c>
      <c r="C255" s="60">
        <v>3</v>
      </c>
      <c r="D255" s="60">
        <v>902</v>
      </c>
      <c r="E255" s="60">
        <v>1201</v>
      </c>
      <c r="F255" s="61" t="s">
        <v>21</v>
      </c>
      <c r="G255" s="19">
        <v>1380812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9">
        <f>G255+H255+I255+J255+K255+L255+M255+N255+O255+P255+Q255</f>
        <v>1380812</v>
      </c>
      <c r="S255" s="100"/>
    </row>
    <row r="256" spans="1:19" ht="11.25">
      <c r="A256" s="13" t="s">
        <v>22</v>
      </c>
      <c r="B256" s="60" t="s">
        <v>13</v>
      </c>
      <c r="C256" s="60">
        <v>3</v>
      </c>
      <c r="D256" s="60">
        <v>902</v>
      </c>
      <c r="E256" s="60">
        <v>1201</v>
      </c>
      <c r="F256" s="61" t="s">
        <v>23</v>
      </c>
      <c r="G256" s="19">
        <f>G257</f>
        <v>34700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9">
        <f>R257</f>
        <v>34700</v>
      </c>
      <c r="S256" s="100"/>
    </row>
    <row r="257" spans="1:19" ht="11.25">
      <c r="A257" s="13" t="s">
        <v>51</v>
      </c>
      <c r="B257" s="60" t="s">
        <v>13</v>
      </c>
      <c r="C257" s="60">
        <v>3</v>
      </c>
      <c r="D257" s="60">
        <v>902</v>
      </c>
      <c r="E257" s="60">
        <v>1201</v>
      </c>
      <c r="F257" s="61">
        <v>850</v>
      </c>
      <c r="G257" s="19">
        <f>G258+G259</f>
        <v>34700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9">
        <f>R258+R259</f>
        <v>34700</v>
      </c>
      <c r="S257" s="100"/>
    </row>
    <row r="258" spans="1:19" ht="22.5">
      <c r="A258" s="13" t="s">
        <v>24</v>
      </c>
      <c r="B258" s="60" t="s">
        <v>13</v>
      </c>
      <c r="C258" s="60">
        <v>3</v>
      </c>
      <c r="D258" s="60">
        <v>902</v>
      </c>
      <c r="E258" s="60">
        <v>1201</v>
      </c>
      <c r="F258" s="61" t="s">
        <v>25</v>
      </c>
      <c r="G258" s="19">
        <v>16000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9">
        <f>G258+H258+I258+J258+K258+L258+M258+N258+O258+P258+Q258</f>
        <v>16000</v>
      </c>
      <c r="S258" s="100"/>
    </row>
    <row r="259" spans="1:19" ht="11.25">
      <c r="A259" s="13" t="s">
        <v>26</v>
      </c>
      <c r="B259" s="60" t="s">
        <v>13</v>
      </c>
      <c r="C259" s="60">
        <v>3</v>
      </c>
      <c r="D259" s="60">
        <v>902</v>
      </c>
      <c r="E259" s="60">
        <v>1201</v>
      </c>
      <c r="F259" s="61" t="s">
        <v>27</v>
      </c>
      <c r="G259" s="19">
        <v>18700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9">
        <f>G259+H259+I259+J259+K259+L259+M259+N259+O259+P259+Q259</f>
        <v>18700</v>
      </c>
      <c r="S259" s="100"/>
    </row>
    <row r="260" spans="1:19" ht="33.75" hidden="1">
      <c r="A260" s="14" t="s">
        <v>164</v>
      </c>
      <c r="B260" s="60" t="s">
        <v>13</v>
      </c>
      <c r="C260" s="60">
        <v>3</v>
      </c>
      <c r="D260" s="60">
        <v>902</v>
      </c>
      <c r="E260" s="60">
        <v>1200</v>
      </c>
      <c r="F260" s="61"/>
      <c r="G260" s="19">
        <f>G261</f>
        <v>0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9">
        <f>R261</f>
        <v>0</v>
      </c>
      <c r="S260" s="100"/>
    </row>
    <row r="261" spans="1:19" ht="22.5" hidden="1">
      <c r="A261" s="13" t="s">
        <v>18</v>
      </c>
      <c r="B261" s="60" t="s">
        <v>13</v>
      </c>
      <c r="C261" s="60">
        <v>3</v>
      </c>
      <c r="D261" s="60">
        <v>902</v>
      </c>
      <c r="E261" s="60">
        <v>1200</v>
      </c>
      <c r="F261" s="61">
        <v>200</v>
      </c>
      <c r="G261" s="19">
        <f>G262</f>
        <v>0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9">
        <f>R262</f>
        <v>0</v>
      </c>
      <c r="S261" s="100"/>
    </row>
    <row r="262" spans="1:19" ht="22.5" hidden="1">
      <c r="A262" s="13" t="s">
        <v>20</v>
      </c>
      <c r="B262" s="60" t="s">
        <v>13</v>
      </c>
      <c r="C262" s="60">
        <v>3</v>
      </c>
      <c r="D262" s="60">
        <v>902</v>
      </c>
      <c r="E262" s="60">
        <v>1200</v>
      </c>
      <c r="F262" s="61">
        <v>240</v>
      </c>
      <c r="G262" s="19">
        <v>0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9">
        <v>0</v>
      </c>
      <c r="S262" s="100"/>
    </row>
    <row r="263" spans="1:19" ht="45">
      <c r="A263" s="14" t="s">
        <v>165</v>
      </c>
      <c r="B263" s="60" t="s">
        <v>13</v>
      </c>
      <c r="C263" s="60">
        <v>3</v>
      </c>
      <c r="D263" s="60">
        <v>902</v>
      </c>
      <c r="E263" s="60">
        <v>1203</v>
      </c>
      <c r="F263" s="61"/>
      <c r="G263" s="19">
        <f>G264</f>
        <v>50000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9">
        <f>R264</f>
        <v>300025</v>
      </c>
      <c r="S263" s="100"/>
    </row>
    <row r="264" spans="1:19" ht="22.5">
      <c r="A264" s="13" t="s">
        <v>18</v>
      </c>
      <c r="B264" s="60" t="s">
        <v>13</v>
      </c>
      <c r="C264" s="60">
        <v>3</v>
      </c>
      <c r="D264" s="60">
        <v>902</v>
      </c>
      <c r="E264" s="60">
        <v>1203</v>
      </c>
      <c r="F264" s="61">
        <v>200</v>
      </c>
      <c r="G264" s="19">
        <v>50000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9">
        <f>R265</f>
        <v>300025</v>
      </c>
      <c r="S264" s="100"/>
    </row>
    <row r="265" spans="1:19" ht="22.5">
      <c r="A265" s="13" t="s">
        <v>20</v>
      </c>
      <c r="B265" s="60" t="s">
        <v>13</v>
      </c>
      <c r="C265" s="60">
        <v>3</v>
      </c>
      <c r="D265" s="60">
        <v>902</v>
      </c>
      <c r="E265" s="60">
        <v>1203</v>
      </c>
      <c r="F265" s="61">
        <v>240</v>
      </c>
      <c r="G265" s="19">
        <v>50000</v>
      </c>
      <c r="H265" s="12">
        <v>235071</v>
      </c>
      <c r="I265" s="12"/>
      <c r="J265" s="12"/>
      <c r="K265" s="12"/>
      <c r="L265" s="12"/>
      <c r="M265" s="12"/>
      <c r="N265" s="12"/>
      <c r="O265" s="12"/>
      <c r="P265" s="12"/>
      <c r="Q265" s="12">
        <v>14954</v>
      </c>
      <c r="R265" s="19">
        <f>G265+H265+I265+J265+K265+L265+M265+N265+O265+P265+Q265</f>
        <v>300025</v>
      </c>
      <c r="S265" s="100"/>
    </row>
    <row r="266" spans="1:19" ht="22.5">
      <c r="A266" s="14" t="s">
        <v>166</v>
      </c>
      <c r="B266" s="60" t="s">
        <v>13</v>
      </c>
      <c r="C266" s="60">
        <v>3</v>
      </c>
      <c r="D266" s="60">
        <v>902</v>
      </c>
      <c r="E266" s="60">
        <v>1204</v>
      </c>
      <c r="F266" s="61"/>
      <c r="G266" s="19">
        <f>G267</f>
        <v>6000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9">
        <f>R267</f>
        <v>6000</v>
      </c>
      <c r="S266" s="100"/>
    </row>
    <row r="267" spans="1:19" ht="22.5">
      <c r="A267" s="13" t="s">
        <v>18</v>
      </c>
      <c r="B267" s="60" t="s">
        <v>13</v>
      </c>
      <c r="C267" s="60">
        <v>3</v>
      </c>
      <c r="D267" s="60">
        <v>902</v>
      </c>
      <c r="E267" s="60">
        <v>1204</v>
      </c>
      <c r="F267" s="61">
        <v>200</v>
      </c>
      <c r="G267" s="19">
        <f>G268</f>
        <v>6000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9">
        <f>R268</f>
        <v>6000</v>
      </c>
      <c r="S267" s="100"/>
    </row>
    <row r="268" spans="1:19" ht="22.5">
      <c r="A268" s="13" t="s">
        <v>20</v>
      </c>
      <c r="B268" s="60" t="s">
        <v>13</v>
      </c>
      <c r="C268" s="60">
        <v>3</v>
      </c>
      <c r="D268" s="60">
        <v>902</v>
      </c>
      <c r="E268" s="60">
        <v>1204</v>
      </c>
      <c r="F268" s="61">
        <v>240</v>
      </c>
      <c r="G268" s="19">
        <v>6000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>
        <v>0</v>
      </c>
      <c r="R268" s="19">
        <f>G268+H268+I268+J268+K268+L268+M268+N268+O268+P268+Q268</f>
        <v>6000</v>
      </c>
      <c r="S268" s="100"/>
    </row>
    <row r="269" spans="1:19" ht="31.5">
      <c r="A269" s="63" t="s">
        <v>98</v>
      </c>
      <c r="B269" s="64" t="s">
        <v>99</v>
      </c>
      <c r="C269" s="64"/>
      <c r="D269" s="64"/>
      <c r="E269" s="64"/>
      <c r="F269" s="65"/>
      <c r="G269" s="66">
        <f>G278+G271</f>
        <v>5469200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66">
        <f>R278+R270</f>
        <v>5838200.890000001</v>
      </c>
      <c r="S269" s="99"/>
    </row>
    <row r="270" spans="1:19" ht="11.25" hidden="1">
      <c r="A270" s="63" t="s">
        <v>50</v>
      </c>
      <c r="B270" s="60" t="s">
        <v>99</v>
      </c>
      <c r="C270" s="60">
        <v>0</v>
      </c>
      <c r="D270" s="60">
        <v>902</v>
      </c>
      <c r="E270" s="64"/>
      <c r="F270" s="65"/>
      <c r="G270" s="66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66">
        <f>R271</f>
        <v>0</v>
      </c>
      <c r="S270" s="99"/>
    </row>
    <row r="271" spans="1:19" ht="33.75" hidden="1">
      <c r="A271" s="15" t="s">
        <v>82</v>
      </c>
      <c r="B271" s="60" t="s">
        <v>99</v>
      </c>
      <c r="C271" s="60">
        <v>0</v>
      </c>
      <c r="D271" s="60">
        <v>902</v>
      </c>
      <c r="E271" s="72">
        <v>1300</v>
      </c>
      <c r="F271" s="70" t="s">
        <v>0</v>
      </c>
      <c r="G271" s="19">
        <f>G272</f>
        <v>0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9">
        <f>R272</f>
        <v>0</v>
      </c>
      <c r="S271" s="100"/>
    </row>
    <row r="272" spans="1:19" ht="22.5" hidden="1">
      <c r="A272" s="13" t="s">
        <v>18</v>
      </c>
      <c r="B272" s="60" t="s">
        <v>99</v>
      </c>
      <c r="C272" s="60">
        <v>0</v>
      </c>
      <c r="D272" s="60">
        <v>902</v>
      </c>
      <c r="E272" s="72">
        <v>1300</v>
      </c>
      <c r="F272" s="61" t="s">
        <v>19</v>
      </c>
      <c r="G272" s="19">
        <f>G273</f>
        <v>0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9">
        <f>R273</f>
        <v>0</v>
      </c>
      <c r="S272" s="100"/>
    </row>
    <row r="273" spans="1:19" ht="22.5" hidden="1">
      <c r="A273" s="13" t="s">
        <v>20</v>
      </c>
      <c r="B273" s="60" t="s">
        <v>99</v>
      </c>
      <c r="C273" s="60">
        <v>0</v>
      </c>
      <c r="D273" s="60">
        <v>902</v>
      </c>
      <c r="E273" s="72">
        <v>1300</v>
      </c>
      <c r="F273" s="61" t="s">
        <v>21</v>
      </c>
      <c r="G273" s="19">
        <v>0</v>
      </c>
      <c r="H273" s="17"/>
      <c r="I273" s="17"/>
      <c r="J273" s="17"/>
      <c r="K273" s="17">
        <v>249973</v>
      </c>
      <c r="L273" s="19">
        <v>-249973</v>
      </c>
      <c r="M273" s="19"/>
      <c r="N273" s="19"/>
      <c r="O273" s="19"/>
      <c r="P273" s="19"/>
      <c r="Q273" s="19"/>
      <c r="R273" s="19">
        <f>G273+H273+I273+J273+K273+L273</f>
        <v>0</v>
      </c>
      <c r="S273" s="100"/>
    </row>
    <row r="274" spans="1:19" ht="11.25" hidden="1">
      <c r="A274" s="63" t="s">
        <v>62</v>
      </c>
      <c r="B274" s="60"/>
      <c r="C274" s="60"/>
      <c r="D274" s="60">
        <v>903</v>
      </c>
      <c r="E274" s="72"/>
      <c r="F274" s="61"/>
      <c r="G274" s="19"/>
      <c r="H274" s="17"/>
      <c r="I274" s="17"/>
      <c r="J274" s="17"/>
      <c r="K274" s="17"/>
      <c r="L274" s="19"/>
      <c r="M274" s="19"/>
      <c r="N274" s="19"/>
      <c r="O274" s="19"/>
      <c r="P274" s="19"/>
      <c r="Q274" s="19"/>
      <c r="R274" s="19"/>
      <c r="S274" s="100"/>
    </row>
    <row r="275" spans="1:19" ht="45" hidden="1">
      <c r="A275" s="14" t="s">
        <v>161</v>
      </c>
      <c r="B275" s="60" t="s">
        <v>192</v>
      </c>
      <c r="C275" s="60">
        <v>1</v>
      </c>
      <c r="D275" s="60">
        <v>903</v>
      </c>
      <c r="E275" s="72">
        <v>1121</v>
      </c>
      <c r="F275" s="61"/>
      <c r="G275" s="19"/>
      <c r="H275" s="17"/>
      <c r="I275" s="17"/>
      <c r="J275" s="17"/>
      <c r="K275" s="17"/>
      <c r="L275" s="19"/>
      <c r="M275" s="19"/>
      <c r="N275" s="19"/>
      <c r="O275" s="19"/>
      <c r="P275" s="19"/>
      <c r="Q275" s="19"/>
      <c r="R275" s="19"/>
      <c r="S275" s="100"/>
    </row>
    <row r="276" spans="1:19" ht="22.5" hidden="1">
      <c r="A276" s="13" t="s">
        <v>18</v>
      </c>
      <c r="B276" s="60" t="s">
        <v>192</v>
      </c>
      <c r="C276" s="60">
        <v>1</v>
      </c>
      <c r="D276" s="60">
        <v>903</v>
      </c>
      <c r="E276" s="72">
        <v>1121</v>
      </c>
      <c r="F276" s="61" t="s">
        <v>19</v>
      </c>
      <c r="G276" s="19"/>
      <c r="H276" s="17"/>
      <c r="I276" s="17"/>
      <c r="J276" s="17"/>
      <c r="K276" s="17"/>
      <c r="L276" s="19"/>
      <c r="M276" s="19"/>
      <c r="N276" s="19"/>
      <c r="O276" s="19"/>
      <c r="P276" s="19"/>
      <c r="Q276" s="19"/>
      <c r="R276" s="19"/>
      <c r="S276" s="100"/>
    </row>
    <row r="277" spans="1:19" ht="22.5" hidden="1">
      <c r="A277" s="13" t="s">
        <v>20</v>
      </c>
      <c r="B277" s="60" t="s">
        <v>192</v>
      </c>
      <c r="C277" s="60">
        <v>1</v>
      </c>
      <c r="D277" s="60">
        <v>903</v>
      </c>
      <c r="E277" s="72">
        <v>1121</v>
      </c>
      <c r="F277" s="61" t="s">
        <v>21</v>
      </c>
      <c r="G277" s="19"/>
      <c r="H277" s="17"/>
      <c r="I277" s="17"/>
      <c r="J277" s="17"/>
      <c r="K277" s="17"/>
      <c r="L277" s="19">
        <v>0</v>
      </c>
      <c r="M277" s="19"/>
      <c r="N277" s="19"/>
      <c r="O277" s="19"/>
      <c r="P277" s="19"/>
      <c r="Q277" s="19"/>
      <c r="R277" s="19"/>
      <c r="S277" s="100"/>
    </row>
    <row r="278" spans="1:19" ht="11.25">
      <c r="A278" s="63" t="s">
        <v>62</v>
      </c>
      <c r="B278" s="64" t="s">
        <v>99</v>
      </c>
      <c r="C278" s="64">
        <v>0</v>
      </c>
      <c r="D278" s="64">
        <v>903</v>
      </c>
      <c r="E278" s="64"/>
      <c r="F278" s="65"/>
      <c r="G278" s="66">
        <f>G279+G293</f>
        <v>5469200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66">
        <f>R279+R293</f>
        <v>5838200.890000001</v>
      </c>
      <c r="S278" s="99"/>
    </row>
    <row r="279" spans="1:19" ht="22.5">
      <c r="A279" s="71" t="s">
        <v>72</v>
      </c>
      <c r="B279" s="60" t="s">
        <v>99</v>
      </c>
      <c r="C279" s="60">
        <v>0</v>
      </c>
      <c r="D279" s="60">
        <v>903</v>
      </c>
      <c r="E279" s="72">
        <v>1004</v>
      </c>
      <c r="F279" s="70"/>
      <c r="G279" s="19">
        <f>G280+G284+G287</f>
        <v>4469200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9">
        <f>R280+R284+R287</f>
        <v>4691801.390000001</v>
      </c>
      <c r="S279" s="100"/>
    </row>
    <row r="280" spans="1:19" ht="45">
      <c r="A280" s="13" t="s">
        <v>14</v>
      </c>
      <c r="B280" s="60" t="s">
        <v>99</v>
      </c>
      <c r="C280" s="60">
        <v>0</v>
      </c>
      <c r="D280" s="60">
        <v>903</v>
      </c>
      <c r="E280" s="72">
        <v>1004</v>
      </c>
      <c r="F280" s="61" t="s">
        <v>15</v>
      </c>
      <c r="G280" s="19">
        <f>G281</f>
        <v>3352082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9">
        <f>R281</f>
        <v>3574683.39</v>
      </c>
      <c r="S280" s="100"/>
    </row>
    <row r="281" spans="1:19" ht="22.5">
      <c r="A281" s="13" t="s">
        <v>16</v>
      </c>
      <c r="B281" s="60" t="s">
        <v>99</v>
      </c>
      <c r="C281" s="60">
        <v>0</v>
      </c>
      <c r="D281" s="60">
        <v>903</v>
      </c>
      <c r="E281" s="72">
        <v>1004</v>
      </c>
      <c r="F281" s="61" t="s">
        <v>17</v>
      </c>
      <c r="G281" s="19">
        <f>G282+G283</f>
        <v>3352082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9">
        <f>R282+R283</f>
        <v>3574683.39</v>
      </c>
      <c r="S281" s="100"/>
    </row>
    <row r="282" spans="1:19" ht="33.75">
      <c r="A282" s="13" t="s">
        <v>87</v>
      </c>
      <c r="B282" s="60" t="s">
        <v>99</v>
      </c>
      <c r="C282" s="60">
        <v>0</v>
      </c>
      <c r="D282" s="60">
        <v>903</v>
      </c>
      <c r="E282" s="72">
        <v>1004</v>
      </c>
      <c r="F282" s="61">
        <v>121</v>
      </c>
      <c r="G282" s="19">
        <v>3253392</v>
      </c>
      <c r="H282" s="12">
        <v>-3071.61</v>
      </c>
      <c r="I282" s="12"/>
      <c r="J282" s="12"/>
      <c r="K282" s="12">
        <v>225673</v>
      </c>
      <c r="L282" s="12"/>
      <c r="M282" s="12"/>
      <c r="N282" s="12"/>
      <c r="O282" s="12"/>
      <c r="P282" s="12"/>
      <c r="Q282" s="12"/>
      <c r="R282" s="19">
        <f>G282+H282+I282+J282+K282+L282+M282+N282+O282+P282+Q282</f>
        <v>3475993.39</v>
      </c>
      <c r="S282" s="100"/>
    </row>
    <row r="283" spans="1:19" ht="22.5">
      <c r="A283" s="13" t="s">
        <v>71</v>
      </c>
      <c r="B283" s="60" t="s">
        <v>99</v>
      </c>
      <c r="C283" s="60">
        <v>0</v>
      </c>
      <c r="D283" s="60">
        <v>903</v>
      </c>
      <c r="E283" s="72">
        <v>1004</v>
      </c>
      <c r="F283" s="61">
        <v>122</v>
      </c>
      <c r="G283" s="19">
        <v>98690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9">
        <f>G283+H283+I283+J283+K283+L283+M283+N283+O283+P283+Q283</f>
        <v>98690</v>
      </c>
      <c r="S283" s="100"/>
    </row>
    <row r="284" spans="1:19" ht="22.5">
      <c r="A284" s="13" t="s">
        <v>18</v>
      </c>
      <c r="B284" s="60" t="s">
        <v>99</v>
      </c>
      <c r="C284" s="60">
        <v>0</v>
      </c>
      <c r="D284" s="60">
        <v>903</v>
      </c>
      <c r="E284" s="72">
        <v>1004</v>
      </c>
      <c r="F284" s="61">
        <v>200</v>
      </c>
      <c r="G284" s="19">
        <f>G285</f>
        <v>605490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9">
        <f>R285</f>
        <v>605490</v>
      </c>
      <c r="S284" s="100"/>
    </row>
    <row r="285" spans="1:19" ht="22.5">
      <c r="A285" s="13" t="s">
        <v>20</v>
      </c>
      <c r="B285" s="60" t="s">
        <v>99</v>
      </c>
      <c r="C285" s="60">
        <v>0</v>
      </c>
      <c r="D285" s="60">
        <v>903</v>
      </c>
      <c r="E285" s="72">
        <v>1004</v>
      </c>
      <c r="F285" s="61">
        <v>240</v>
      </c>
      <c r="G285" s="19">
        <v>605490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9">
        <f>G285+H285+I285+J285+K285+L285+M285+N285+O285+P285+Q285</f>
        <v>605490</v>
      </c>
      <c r="S285" s="100"/>
    </row>
    <row r="286" spans="1:19" ht="11.25">
      <c r="A286" s="13" t="s">
        <v>22</v>
      </c>
      <c r="B286" s="60" t="s">
        <v>99</v>
      </c>
      <c r="C286" s="60">
        <v>0</v>
      </c>
      <c r="D286" s="60">
        <v>903</v>
      </c>
      <c r="E286" s="72">
        <v>1004</v>
      </c>
      <c r="F286" s="61">
        <v>800</v>
      </c>
      <c r="G286" s="19">
        <f>G287</f>
        <v>511628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9">
        <f>R287</f>
        <v>511628</v>
      </c>
      <c r="S286" s="100"/>
    </row>
    <row r="287" spans="1:19" ht="11.25">
      <c r="A287" s="13" t="s">
        <v>51</v>
      </c>
      <c r="B287" s="60" t="s">
        <v>99</v>
      </c>
      <c r="C287" s="60">
        <v>0</v>
      </c>
      <c r="D287" s="60">
        <v>903</v>
      </c>
      <c r="E287" s="72">
        <v>1004</v>
      </c>
      <c r="F287" s="61">
        <v>850</v>
      </c>
      <c r="G287" s="19">
        <f>G288+G289</f>
        <v>511628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9">
        <f>R288+R289</f>
        <v>511628</v>
      </c>
      <c r="S287" s="100"/>
    </row>
    <row r="288" spans="1:19" ht="22.5">
      <c r="A288" s="13" t="s">
        <v>24</v>
      </c>
      <c r="B288" s="60" t="s">
        <v>99</v>
      </c>
      <c r="C288" s="60">
        <v>0</v>
      </c>
      <c r="D288" s="60">
        <v>903</v>
      </c>
      <c r="E288" s="72">
        <v>1004</v>
      </c>
      <c r="F288" s="61">
        <v>851</v>
      </c>
      <c r="G288" s="19">
        <v>485928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9">
        <f>G288+H288+I288+J288+K288+L288+M288+N288+O288+P288+Q288</f>
        <v>485928</v>
      </c>
      <c r="S288" s="100"/>
    </row>
    <row r="289" spans="1:19" ht="11.25">
      <c r="A289" s="13" t="s">
        <v>26</v>
      </c>
      <c r="B289" s="60" t="s">
        <v>99</v>
      </c>
      <c r="C289" s="60">
        <v>0</v>
      </c>
      <c r="D289" s="60">
        <v>903</v>
      </c>
      <c r="E289" s="72">
        <v>1004</v>
      </c>
      <c r="F289" s="61">
        <v>852</v>
      </c>
      <c r="G289" s="19">
        <v>25700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9">
        <f>G289+H289+I289+J289+K289+L289+M289+N289+O289+P289+Q289</f>
        <v>25700</v>
      </c>
      <c r="S289" s="100"/>
    </row>
    <row r="290" spans="1:19" ht="33.75" hidden="1">
      <c r="A290" s="15" t="s">
        <v>82</v>
      </c>
      <c r="B290" s="60" t="s">
        <v>99</v>
      </c>
      <c r="C290" s="60">
        <v>0</v>
      </c>
      <c r="D290" s="60">
        <v>902</v>
      </c>
      <c r="E290" s="72">
        <v>1300</v>
      </c>
      <c r="F290" s="70" t="s">
        <v>0</v>
      </c>
      <c r="G290" s="19">
        <f>G291</f>
        <v>0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9">
        <f>R291</f>
        <v>0</v>
      </c>
      <c r="S290" s="100"/>
    </row>
    <row r="291" spans="1:19" ht="22.5" hidden="1">
      <c r="A291" s="13" t="s">
        <v>18</v>
      </c>
      <c r="B291" s="60" t="s">
        <v>99</v>
      </c>
      <c r="C291" s="60">
        <v>0</v>
      </c>
      <c r="D291" s="60">
        <v>902</v>
      </c>
      <c r="E291" s="72">
        <v>1300</v>
      </c>
      <c r="F291" s="61" t="s">
        <v>19</v>
      </c>
      <c r="G291" s="19">
        <f>G292</f>
        <v>0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9">
        <f>R292</f>
        <v>0</v>
      </c>
      <c r="S291" s="100"/>
    </row>
    <row r="292" spans="1:19" ht="22.5" hidden="1">
      <c r="A292" s="13" t="s">
        <v>20</v>
      </c>
      <c r="B292" s="60" t="s">
        <v>99</v>
      </c>
      <c r="C292" s="60">
        <v>0</v>
      </c>
      <c r="D292" s="60">
        <v>902</v>
      </c>
      <c r="E292" s="72">
        <v>1300</v>
      </c>
      <c r="F292" s="61" t="s">
        <v>21</v>
      </c>
      <c r="G292" s="19">
        <v>0</v>
      </c>
      <c r="H292" s="17"/>
      <c r="I292" s="17"/>
      <c r="J292" s="17"/>
      <c r="K292" s="17">
        <v>0</v>
      </c>
      <c r="L292" s="17"/>
      <c r="M292" s="17"/>
      <c r="N292" s="17"/>
      <c r="O292" s="17"/>
      <c r="P292" s="17"/>
      <c r="Q292" s="17"/>
      <c r="R292" s="19">
        <f>G292+H292+I292+J292+K292</f>
        <v>0</v>
      </c>
      <c r="S292" s="100"/>
    </row>
    <row r="293" spans="1:19" ht="33.75">
      <c r="A293" s="15" t="s">
        <v>82</v>
      </c>
      <c r="B293" s="60" t="s">
        <v>99</v>
      </c>
      <c r="C293" s="60">
        <v>0</v>
      </c>
      <c r="D293" s="60">
        <v>903</v>
      </c>
      <c r="E293" s="72">
        <v>1300</v>
      </c>
      <c r="F293" s="70"/>
      <c r="G293" s="19">
        <f>G294</f>
        <v>1000000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9">
        <f>R294</f>
        <v>1146399.5</v>
      </c>
      <c r="S293" s="100"/>
    </row>
    <row r="294" spans="1:19" ht="22.5">
      <c r="A294" s="13" t="s">
        <v>18</v>
      </c>
      <c r="B294" s="60" t="s">
        <v>99</v>
      </c>
      <c r="C294" s="60">
        <v>0</v>
      </c>
      <c r="D294" s="60">
        <v>903</v>
      </c>
      <c r="E294" s="72">
        <v>1300</v>
      </c>
      <c r="F294" s="61" t="s">
        <v>19</v>
      </c>
      <c r="G294" s="19">
        <f>G295</f>
        <v>1000000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9">
        <f>R295</f>
        <v>1146399.5</v>
      </c>
      <c r="S294" s="100"/>
    </row>
    <row r="295" spans="1:19" s="102" customFormat="1" ht="22.5">
      <c r="A295" s="13" t="s">
        <v>20</v>
      </c>
      <c r="B295" s="60" t="s">
        <v>99</v>
      </c>
      <c r="C295" s="60">
        <v>0</v>
      </c>
      <c r="D295" s="60">
        <v>903</v>
      </c>
      <c r="E295" s="72">
        <v>1300</v>
      </c>
      <c r="F295" s="61" t="s">
        <v>21</v>
      </c>
      <c r="G295" s="19">
        <v>1000000</v>
      </c>
      <c r="H295" s="17"/>
      <c r="I295" s="17"/>
      <c r="J295" s="17"/>
      <c r="K295" s="17">
        <v>0</v>
      </c>
      <c r="L295" s="17"/>
      <c r="M295" s="17">
        <v>146399.5</v>
      </c>
      <c r="N295" s="17"/>
      <c r="O295" s="17"/>
      <c r="P295" s="17"/>
      <c r="Q295" s="17"/>
      <c r="R295" s="19">
        <f>G295+H295+I295+J295+K295+L295+M295+N295+O295+P295+Q295</f>
        <v>1146399.5</v>
      </c>
      <c r="S295" s="100"/>
    </row>
    <row r="296" spans="1:19" s="102" customFormat="1" ht="33.75" hidden="1">
      <c r="A296" s="15" t="s">
        <v>82</v>
      </c>
      <c r="B296" s="60" t="s">
        <v>99</v>
      </c>
      <c r="C296" s="60">
        <v>0</v>
      </c>
      <c r="D296" s="60">
        <v>902</v>
      </c>
      <c r="E296" s="72">
        <v>1300</v>
      </c>
      <c r="F296" s="70" t="s">
        <v>0</v>
      </c>
      <c r="G296" s="19">
        <f>G297</f>
        <v>0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9">
        <f>R297</f>
        <v>0</v>
      </c>
      <c r="S296" s="100"/>
    </row>
    <row r="297" spans="1:19" s="102" customFormat="1" ht="22.5" hidden="1">
      <c r="A297" s="13" t="s">
        <v>18</v>
      </c>
      <c r="B297" s="60" t="s">
        <v>99</v>
      </c>
      <c r="C297" s="60">
        <v>0</v>
      </c>
      <c r="D297" s="60">
        <v>902</v>
      </c>
      <c r="E297" s="72">
        <v>1300</v>
      </c>
      <c r="F297" s="61" t="s">
        <v>19</v>
      </c>
      <c r="G297" s="19">
        <f>G298</f>
        <v>0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9">
        <f>R298</f>
        <v>0</v>
      </c>
      <c r="S297" s="100"/>
    </row>
    <row r="298" spans="1:19" s="102" customFormat="1" ht="22.5" hidden="1">
      <c r="A298" s="13" t="s">
        <v>20</v>
      </c>
      <c r="B298" s="60" t="s">
        <v>99</v>
      </c>
      <c r="C298" s="60">
        <v>0</v>
      </c>
      <c r="D298" s="60">
        <v>902</v>
      </c>
      <c r="E298" s="72">
        <v>1300</v>
      </c>
      <c r="F298" s="61" t="s">
        <v>21</v>
      </c>
      <c r="G298" s="19">
        <v>0</v>
      </c>
      <c r="H298" s="17"/>
      <c r="I298" s="17"/>
      <c r="J298" s="17"/>
      <c r="K298" s="17">
        <v>0</v>
      </c>
      <c r="L298" s="17"/>
      <c r="M298" s="17"/>
      <c r="N298" s="17"/>
      <c r="O298" s="17"/>
      <c r="P298" s="17"/>
      <c r="Q298" s="17"/>
      <c r="R298" s="19">
        <f>G298+H298+I298+J298+K298</f>
        <v>0</v>
      </c>
      <c r="S298" s="100"/>
    </row>
    <row r="299" spans="1:19" s="102" customFormat="1" ht="21" hidden="1">
      <c r="A299" s="63" t="s">
        <v>63</v>
      </c>
      <c r="B299" s="60"/>
      <c r="C299" s="60"/>
      <c r="D299" s="60">
        <v>921</v>
      </c>
      <c r="E299" s="72">
        <v>1121</v>
      </c>
      <c r="F299" s="61"/>
      <c r="G299" s="19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9"/>
      <c r="S299" s="100"/>
    </row>
    <row r="300" spans="1:19" s="102" customFormat="1" ht="45" hidden="1">
      <c r="A300" s="14" t="s">
        <v>161</v>
      </c>
      <c r="B300" s="60" t="s">
        <v>192</v>
      </c>
      <c r="C300" s="60">
        <v>1</v>
      </c>
      <c r="D300" s="60">
        <v>921</v>
      </c>
      <c r="E300" s="72">
        <v>1121</v>
      </c>
      <c r="F300" s="61"/>
      <c r="G300" s="19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9"/>
      <c r="S300" s="100"/>
    </row>
    <row r="301" spans="1:19" s="102" customFormat="1" ht="22.5" hidden="1">
      <c r="A301" s="13" t="s">
        <v>18</v>
      </c>
      <c r="B301" s="60" t="s">
        <v>192</v>
      </c>
      <c r="C301" s="60">
        <v>1</v>
      </c>
      <c r="D301" s="60">
        <v>921</v>
      </c>
      <c r="E301" s="72">
        <v>1121</v>
      </c>
      <c r="F301" s="61" t="s">
        <v>19</v>
      </c>
      <c r="G301" s="19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9"/>
      <c r="S301" s="100"/>
    </row>
    <row r="302" spans="1:19" s="102" customFormat="1" ht="22.5" hidden="1">
      <c r="A302" s="13" t="s">
        <v>20</v>
      </c>
      <c r="B302" s="60" t="s">
        <v>192</v>
      </c>
      <c r="C302" s="60">
        <v>1</v>
      </c>
      <c r="D302" s="60">
        <v>921</v>
      </c>
      <c r="E302" s="72">
        <v>1121</v>
      </c>
      <c r="F302" s="61" t="s">
        <v>21</v>
      </c>
      <c r="G302" s="19"/>
      <c r="H302" s="17"/>
      <c r="I302" s="17"/>
      <c r="J302" s="17"/>
      <c r="K302" s="17"/>
      <c r="L302" s="17">
        <v>0</v>
      </c>
      <c r="M302" s="17"/>
      <c r="N302" s="17"/>
      <c r="O302" s="17"/>
      <c r="P302" s="17"/>
      <c r="Q302" s="17"/>
      <c r="R302" s="19"/>
      <c r="S302" s="100"/>
    </row>
    <row r="303" spans="1:19" ht="21">
      <c r="A303" s="63" t="s">
        <v>100</v>
      </c>
      <c r="B303" s="64" t="s">
        <v>101</v>
      </c>
      <c r="C303" s="64"/>
      <c r="D303" s="64"/>
      <c r="E303" s="64"/>
      <c r="F303" s="61"/>
      <c r="G303" s="66">
        <f>G304+G395</f>
        <v>456744223.72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66">
        <f>R304+R395</f>
        <v>469189776.9</v>
      </c>
      <c r="S303" s="99"/>
    </row>
    <row r="304" spans="1:19" ht="21">
      <c r="A304" s="63" t="s">
        <v>102</v>
      </c>
      <c r="B304" s="64" t="s">
        <v>101</v>
      </c>
      <c r="C304" s="64">
        <v>1</v>
      </c>
      <c r="D304" s="64"/>
      <c r="E304" s="64"/>
      <c r="F304" s="65"/>
      <c r="G304" s="66">
        <f>G305</f>
        <v>424365447.72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66">
        <f>R305+R379</f>
        <v>430865665.68</v>
      </c>
      <c r="S304" s="99"/>
    </row>
    <row r="305" spans="1:19" ht="21">
      <c r="A305" s="63" t="s">
        <v>63</v>
      </c>
      <c r="B305" s="64" t="s">
        <v>101</v>
      </c>
      <c r="C305" s="64">
        <v>1</v>
      </c>
      <c r="D305" s="64">
        <v>921</v>
      </c>
      <c r="E305" s="64"/>
      <c r="F305" s="65"/>
      <c r="G305" s="66">
        <f>G306+G310+G359+G363+G367+G371+G375+G383</f>
        <v>424365447.72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66">
        <f>R306+R310+R359+R363+R367+R371+R375+R383+R387+R391</f>
        <v>427040765.68</v>
      </c>
      <c r="S305" s="99"/>
    </row>
    <row r="306" spans="1:19" ht="11.25">
      <c r="A306" s="13" t="s">
        <v>64</v>
      </c>
      <c r="B306" s="60" t="s">
        <v>101</v>
      </c>
      <c r="C306" s="60">
        <v>1</v>
      </c>
      <c r="D306" s="60">
        <v>921</v>
      </c>
      <c r="E306" s="60">
        <v>1030</v>
      </c>
      <c r="F306" s="61"/>
      <c r="G306" s="19">
        <f>G307</f>
        <v>41925909.56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9">
        <f>R307</f>
        <v>42580541.96</v>
      </c>
      <c r="S306" s="100"/>
    </row>
    <row r="307" spans="1:19" s="102" customFormat="1" ht="22.5">
      <c r="A307" s="13" t="s">
        <v>89</v>
      </c>
      <c r="B307" s="60" t="s">
        <v>101</v>
      </c>
      <c r="C307" s="60">
        <v>1</v>
      </c>
      <c r="D307" s="60">
        <v>921</v>
      </c>
      <c r="E307" s="60">
        <v>1030</v>
      </c>
      <c r="F307" s="61" t="s">
        <v>28</v>
      </c>
      <c r="G307" s="19">
        <f>G308</f>
        <v>41925909.56</v>
      </c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9">
        <f>R308</f>
        <v>42580541.96</v>
      </c>
      <c r="S307" s="100"/>
    </row>
    <row r="308" spans="1:19" ht="11.25">
      <c r="A308" s="13" t="s">
        <v>60</v>
      </c>
      <c r="B308" s="60" t="s">
        <v>101</v>
      </c>
      <c r="C308" s="60">
        <v>1</v>
      </c>
      <c r="D308" s="60">
        <v>921</v>
      </c>
      <c r="E308" s="60">
        <v>1030</v>
      </c>
      <c r="F308" s="61">
        <v>610</v>
      </c>
      <c r="G308" s="19">
        <f>G309</f>
        <v>41925909.56</v>
      </c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9">
        <f>R309</f>
        <v>42580541.96</v>
      </c>
      <c r="S308" s="100"/>
    </row>
    <row r="309" spans="1:19" ht="45">
      <c r="A309" s="13" t="s">
        <v>29</v>
      </c>
      <c r="B309" s="60" t="s">
        <v>101</v>
      </c>
      <c r="C309" s="60">
        <v>1</v>
      </c>
      <c r="D309" s="60">
        <v>921</v>
      </c>
      <c r="E309" s="60">
        <v>1030</v>
      </c>
      <c r="F309" s="61" t="s">
        <v>30</v>
      </c>
      <c r="G309" s="19">
        <v>41925909.56</v>
      </c>
      <c r="H309" s="12"/>
      <c r="I309" s="12"/>
      <c r="J309" s="12"/>
      <c r="K309" s="12">
        <v>267929</v>
      </c>
      <c r="L309" s="12"/>
      <c r="M309" s="12"/>
      <c r="N309" s="12"/>
      <c r="O309" s="12">
        <v>-5000</v>
      </c>
      <c r="P309" s="12">
        <v>-9739.6</v>
      </c>
      <c r="Q309" s="12">
        <v>401443</v>
      </c>
      <c r="R309" s="19">
        <f>G309+H309+I309+J309+K309+L309+M309+N309+O309+P309+Q309</f>
        <v>42580541.96</v>
      </c>
      <c r="S309" s="100"/>
    </row>
    <row r="310" spans="1:19" ht="11.25">
      <c r="A310" s="71" t="s">
        <v>84</v>
      </c>
      <c r="B310" s="60" t="s">
        <v>101</v>
      </c>
      <c r="C310" s="60">
        <v>1</v>
      </c>
      <c r="D310" s="60">
        <v>921</v>
      </c>
      <c r="E310" s="60">
        <v>1040</v>
      </c>
      <c r="F310" s="61"/>
      <c r="G310" s="19">
        <f>G311+G315+G319+G323+G327+G331+G335+G339+G343+G347+G351+G355</f>
        <v>42366049.080000006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9">
        <f>R311+R315+R319+R323+R327+R331+R335+R339+R343+R347+R351+R355</f>
        <v>42856818.160000004</v>
      </c>
      <c r="S310" s="100"/>
    </row>
    <row r="311" spans="1:19" ht="33.75">
      <c r="A311" s="71" t="s">
        <v>126</v>
      </c>
      <c r="B311" s="60" t="s">
        <v>101</v>
      </c>
      <c r="C311" s="60">
        <v>1</v>
      </c>
      <c r="D311" s="60">
        <v>921</v>
      </c>
      <c r="E311" s="60">
        <v>1041</v>
      </c>
      <c r="F311" s="61"/>
      <c r="G311" s="19">
        <f>G312</f>
        <v>3573590.44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9">
        <f>R312</f>
        <v>3573590.44</v>
      </c>
      <c r="S311" s="100"/>
    </row>
    <row r="312" spans="1:19" ht="22.5">
      <c r="A312" s="13" t="s">
        <v>89</v>
      </c>
      <c r="B312" s="60" t="s">
        <v>101</v>
      </c>
      <c r="C312" s="60">
        <v>1</v>
      </c>
      <c r="D312" s="60">
        <v>921</v>
      </c>
      <c r="E312" s="60">
        <v>1041</v>
      </c>
      <c r="F312" s="61">
        <v>600</v>
      </c>
      <c r="G312" s="19">
        <f>G313</f>
        <v>3573590.44</v>
      </c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9">
        <f>R313</f>
        <v>3573590.44</v>
      </c>
      <c r="S312" s="100"/>
    </row>
    <row r="313" spans="1:19" ht="11.25">
      <c r="A313" s="13" t="s">
        <v>60</v>
      </c>
      <c r="B313" s="60" t="s">
        <v>101</v>
      </c>
      <c r="C313" s="60">
        <v>1</v>
      </c>
      <c r="D313" s="60">
        <v>921</v>
      </c>
      <c r="E313" s="60">
        <v>1041</v>
      </c>
      <c r="F313" s="61">
        <v>610</v>
      </c>
      <c r="G313" s="19">
        <f>G314</f>
        <v>3573590.44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9">
        <f>R314</f>
        <v>3573590.44</v>
      </c>
      <c r="S313" s="100"/>
    </row>
    <row r="314" spans="1:19" ht="45">
      <c r="A314" s="13" t="s">
        <v>29</v>
      </c>
      <c r="B314" s="60" t="s">
        <v>101</v>
      </c>
      <c r="C314" s="60">
        <v>1</v>
      </c>
      <c r="D314" s="60">
        <v>921</v>
      </c>
      <c r="E314" s="60">
        <v>1041</v>
      </c>
      <c r="F314" s="61">
        <v>611</v>
      </c>
      <c r="G314" s="19">
        <v>3573590.44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9">
        <f>G314+H314+I314+J314+K314+L314+M314+N314+O314+P314+Q314</f>
        <v>3573590.44</v>
      </c>
      <c r="S314" s="100"/>
    </row>
    <row r="315" spans="1:19" ht="45">
      <c r="A315" s="14" t="s">
        <v>127</v>
      </c>
      <c r="B315" s="60" t="s">
        <v>101</v>
      </c>
      <c r="C315" s="60">
        <v>1</v>
      </c>
      <c r="D315" s="60">
        <v>921</v>
      </c>
      <c r="E315" s="60">
        <v>1042</v>
      </c>
      <c r="F315" s="61"/>
      <c r="G315" s="19">
        <f>G316</f>
        <v>2535764.44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9">
        <f>R316</f>
        <v>2535764.44</v>
      </c>
      <c r="S315" s="100"/>
    </row>
    <row r="316" spans="1:19" ht="22.5">
      <c r="A316" s="13" t="s">
        <v>89</v>
      </c>
      <c r="B316" s="60" t="s">
        <v>101</v>
      </c>
      <c r="C316" s="60">
        <v>1</v>
      </c>
      <c r="D316" s="60">
        <v>921</v>
      </c>
      <c r="E316" s="60">
        <v>1042</v>
      </c>
      <c r="F316" s="61">
        <v>600</v>
      </c>
      <c r="G316" s="19">
        <f>G317</f>
        <v>2535764.44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9">
        <f>R317</f>
        <v>2535764.44</v>
      </c>
      <c r="S316" s="100"/>
    </row>
    <row r="317" spans="1:19" ht="11.25">
      <c r="A317" s="13" t="s">
        <v>60</v>
      </c>
      <c r="B317" s="60" t="s">
        <v>101</v>
      </c>
      <c r="C317" s="60">
        <v>1</v>
      </c>
      <c r="D317" s="60">
        <v>921</v>
      </c>
      <c r="E317" s="60">
        <v>1042</v>
      </c>
      <c r="F317" s="61">
        <v>610</v>
      </c>
      <c r="G317" s="19">
        <f>G318</f>
        <v>2535764.44</v>
      </c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9">
        <f>R318</f>
        <v>2535764.44</v>
      </c>
      <c r="S317" s="100"/>
    </row>
    <row r="318" spans="1:19" ht="45">
      <c r="A318" s="13" t="s">
        <v>29</v>
      </c>
      <c r="B318" s="60" t="s">
        <v>101</v>
      </c>
      <c r="C318" s="60">
        <v>1</v>
      </c>
      <c r="D318" s="60">
        <v>921</v>
      </c>
      <c r="E318" s="60">
        <v>1042</v>
      </c>
      <c r="F318" s="61">
        <v>611</v>
      </c>
      <c r="G318" s="19">
        <v>2535764.44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9">
        <f>G318+H318+I318+J318+K318+L318+M318+N318+O318+P318+Q318</f>
        <v>2535764.44</v>
      </c>
      <c r="S318" s="100"/>
    </row>
    <row r="319" spans="1:19" ht="45">
      <c r="A319" s="14" t="s">
        <v>129</v>
      </c>
      <c r="B319" s="60" t="s">
        <v>101</v>
      </c>
      <c r="C319" s="60">
        <v>1</v>
      </c>
      <c r="D319" s="60">
        <v>921</v>
      </c>
      <c r="E319" s="60">
        <v>1043</v>
      </c>
      <c r="F319" s="61"/>
      <c r="G319" s="19">
        <f>G320</f>
        <v>4433372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9">
        <f>R320</f>
        <v>4433372</v>
      </c>
      <c r="S319" s="100"/>
    </row>
    <row r="320" spans="1:19" ht="22.5">
      <c r="A320" s="13" t="s">
        <v>89</v>
      </c>
      <c r="B320" s="60" t="s">
        <v>101</v>
      </c>
      <c r="C320" s="60">
        <v>1</v>
      </c>
      <c r="D320" s="60">
        <v>921</v>
      </c>
      <c r="E320" s="60">
        <v>1043</v>
      </c>
      <c r="F320" s="61">
        <v>600</v>
      </c>
      <c r="G320" s="19">
        <f>G321</f>
        <v>4433372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9">
        <f>R321</f>
        <v>4433372</v>
      </c>
      <c r="S320" s="100"/>
    </row>
    <row r="321" spans="1:19" ht="11.25">
      <c r="A321" s="13" t="s">
        <v>60</v>
      </c>
      <c r="B321" s="60" t="s">
        <v>101</v>
      </c>
      <c r="C321" s="60">
        <v>1</v>
      </c>
      <c r="D321" s="60">
        <v>921</v>
      </c>
      <c r="E321" s="60">
        <v>1043</v>
      </c>
      <c r="F321" s="61">
        <v>610</v>
      </c>
      <c r="G321" s="19">
        <f>G322</f>
        <v>4433372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9">
        <f>R322</f>
        <v>4433372</v>
      </c>
      <c r="S321" s="100"/>
    </row>
    <row r="322" spans="1:19" ht="45">
      <c r="A322" s="13" t="s">
        <v>29</v>
      </c>
      <c r="B322" s="60" t="s">
        <v>101</v>
      </c>
      <c r="C322" s="60">
        <v>1</v>
      </c>
      <c r="D322" s="60">
        <v>921</v>
      </c>
      <c r="E322" s="60">
        <v>1043</v>
      </c>
      <c r="F322" s="61">
        <v>611</v>
      </c>
      <c r="G322" s="19">
        <v>4433372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9">
        <f>G322+H322+I322+J322+K322+L322+M322+N322+O322+P322+Q322</f>
        <v>4433372</v>
      </c>
      <c r="S322" s="100"/>
    </row>
    <row r="323" spans="1:19" ht="45">
      <c r="A323" s="14" t="s">
        <v>128</v>
      </c>
      <c r="B323" s="60" t="s">
        <v>101</v>
      </c>
      <c r="C323" s="60">
        <v>1</v>
      </c>
      <c r="D323" s="60">
        <v>921</v>
      </c>
      <c r="E323" s="60">
        <v>1044</v>
      </c>
      <c r="F323" s="61"/>
      <c r="G323" s="19">
        <f>G324</f>
        <v>2540186.44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9">
        <f>R324</f>
        <v>2565854.2399999998</v>
      </c>
      <c r="S323" s="100"/>
    </row>
    <row r="324" spans="1:19" ht="22.5">
      <c r="A324" s="13" t="s">
        <v>89</v>
      </c>
      <c r="B324" s="60" t="s">
        <v>101</v>
      </c>
      <c r="C324" s="60">
        <v>1</v>
      </c>
      <c r="D324" s="60">
        <v>921</v>
      </c>
      <c r="E324" s="60">
        <v>1044</v>
      </c>
      <c r="F324" s="61">
        <v>600</v>
      </c>
      <c r="G324" s="19">
        <f>G325</f>
        <v>2540186.44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9">
        <f>R325</f>
        <v>2565854.2399999998</v>
      </c>
      <c r="S324" s="100"/>
    </row>
    <row r="325" spans="1:19" ht="11.25">
      <c r="A325" s="13" t="s">
        <v>60</v>
      </c>
      <c r="B325" s="60" t="s">
        <v>101</v>
      </c>
      <c r="C325" s="60">
        <v>1</v>
      </c>
      <c r="D325" s="60">
        <v>921</v>
      </c>
      <c r="E325" s="60">
        <v>1044</v>
      </c>
      <c r="F325" s="61">
        <v>610</v>
      </c>
      <c r="G325" s="19">
        <f>G326</f>
        <v>2540186.44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9">
        <f>R326</f>
        <v>2565854.2399999998</v>
      </c>
      <c r="S325" s="100"/>
    </row>
    <row r="326" spans="1:19" ht="45">
      <c r="A326" s="13" t="s">
        <v>29</v>
      </c>
      <c r="B326" s="60" t="s">
        <v>101</v>
      </c>
      <c r="C326" s="60">
        <v>1</v>
      </c>
      <c r="D326" s="60">
        <v>921</v>
      </c>
      <c r="E326" s="60">
        <v>1044</v>
      </c>
      <c r="F326" s="61">
        <v>611</v>
      </c>
      <c r="G326" s="19">
        <v>2540186.44</v>
      </c>
      <c r="H326" s="12"/>
      <c r="I326" s="12"/>
      <c r="J326" s="12"/>
      <c r="K326" s="12"/>
      <c r="L326" s="12"/>
      <c r="M326" s="12"/>
      <c r="N326" s="12"/>
      <c r="O326" s="25">
        <v>25667.8</v>
      </c>
      <c r="P326" s="25"/>
      <c r="Q326" s="25"/>
      <c r="R326" s="19">
        <f>G326+H326+I326+J326+K326+L326+M326+N326+O326+P326+Q326</f>
        <v>2565854.2399999998</v>
      </c>
      <c r="S326" s="100"/>
    </row>
    <row r="327" spans="1:19" ht="45">
      <c r="A327" s="14" t="s">
        <v>130</v>
      </c>
      <c r="B327" s="60" t="s">
        <v>101</v>
      </c>
      <c r="C327" s="60">
        <v>1</v>
      </c>
      <c r="D327" s="60">
        <v>921</v>
      </c>
      <c r="E327" s="60">
        <v>1045</v>
      </c>
      <c r="F327" s="61"/>
      <c r="G327" s="19">
        <f>G328</f>
        <v>2349590.44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9">
        <f>R328</f>
        <v>2349590.44</v>
      </c>
      <c r="S327" s="100"/>
    </row>
    <row r="328" spans="1:19" ht="22.5">
      <c r="A328" s="13" t="s">
        <v>89</v>
      </c>
      <c r="B328" s="60" t="s">
        <v>101</v>
      </c>
      <c r="C328" s="60">
        <v>1</v>
      </c>
      <c r="D328" s="60">
        <v>921</v>
      </c>
      <c r="E328" s="60">
        <v>1045</v>
      </c>
      <c r="F328" s="61">
        <v>600</v>
      </c>
      <c r="G328" s="19">
        <f>G329</f>
        <v>2349590.44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9">
        <f>R329</f>
        <v>2349590.44</v>
      </c>
      <c r="S328" s="100"/>
    </row>
    <row r="329" spans="1:19" ht="11.25">
      <c r="A329" s="13" t="s">
        <v>60</v>
      </c>
      <c r="B329" s="60" t="s">
        <v>101</v>
      </c>
      <c r="C329" s="60">
        <v>1</v>
      </c>
      <c r="D329" s="60">
        <v>921</v>
      </c>
      <c r="E329" s="60">
        <v>1045</v>
      </c>
      <c r="F329" s="61">
        <v>610</v>
      </c>
      <c r="G329" s="19">
        <f>G330</f>
        <v>2349590.44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9">
        <f>R330</f>
        <v>2349590.44</v>
      </c>
      <c r="S329" s="100"/>
    </row>
    <row r="330" spans="1:19" ht="45">
      <c r="A330" s="13" t="s">
        <v>29</v>
      </c>
      <c r="B330" s="60" t="s">
        <v>101</v>
      </c>
      <c r="C330" s="60">
        <v>1</v>
      </c>
      <c r="D330" s="60">
        <v>921</v>
      </c>
      <c r="E330" s="60">
        <v>1045</v>
      </c>
      <c r="F330" s="61">
        <v>611</v>
      </c>
      <c r="G330" s="19">
        <v>2349590.44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9">
        <f>G330+H330+I330+J330+K330+L330+M330+N330+O330+P330+Q330</f>
        <v>2349590.44</v>
      </c>
      <c r="S330" s="100"/>
    </row>
    <row r="331" spans="1:19" ht="45">
      <c r="A331" s="14" t="s">
        <v>131</v>
      </c>
      <c r="B331" s="60" t="s">
        <v>101</v>
      </c>
      <c r="C331" s="60">
        <v>1</v>
      </c>
      <c r="D331" s="60">
        <v>921</v>
      </c>
      <c r="E331" s="60">
        <v>1046</v>
      </c>
      <c r="F331" s="61"/>
      <c r="G331" s="19">
        <f>G332</f>
        <v>2851764.44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9">
        <f>R332</f>
        <v>2851764.44</v>
      </c>
      <c r="S331" s="100"/>
    </row>
    <row r="332" spans="1:19" ht="22.5">
      <c r="A332" s="13" t="s">
        <v>89</v>
      </c>
      <c r="B332" s="60" t="s">
        <v>101</v>
      </c>
      <c r="C332" s="60">
        <v>1</v>
      </c>
      <c r="D332" s="60">
        <v>921</v>
      </c>
      <c r="E332" s="60">
        <v>1046</v>
      </c>
      <c r="F332" s="61">
        <v>600</v>
      </c>
      <c r="G332" s="19">
        <f>G333</f>
        <v>2851764.44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9">
        <f>R333</f>
        <v>2851764.44</v>
      </c>
      <c r="S332" s="100"/>
    </row>
    <row r="333" spans="1:19" ht="11.25">
      <c r="A333" s="13" t="s">
        <v>60</v>
      </c>
      <c r="B333" s="60" t="s">
        <v>101</v>
      </c>
      <c r="C333" s="60">
        <v>1</v>
      </c>
      <c r="D333" s="60">
        <v>921</v>
      </c>
      <c r="E333" s="60">
        <v>1046</v>
      </c>
      <c r="F333" s="61">
        <v>610</v>
      </c>
      <c r="G333" s="19">
        <f>G334</f>
        <v>2851764.44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9">
        <f>R334</f>
        <v>2851764.44</v>
      </c>
      <c r="S333" s="100"/>
    </row>
    <row r="334" spans="1:19" ht="45">
      <c r="A334" s="13" t="s">
        <v>29</v>
      </c>
      <c r="B334" s="60" t="s">
        <v>101</v>
      </c>
      <c r="C334" s="60">
        <v>1</v>
      </c>
      <c r="D334" s="60">
        <v>921</v>
      </c>
      <c r="E334" s="60">
        <v>1046</v>
      </c>
      <c r="F334" s="61">
        <v>611</v>
      </c>
      <c r="G334" s="19">
        <v>2851764.44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9">
        <f>G334+H334+I334+J334+K334+L334+M334+N334+O334+P334+Q334</f>
        <v>2851764.44</v>
      </c>
      <c r="S334" s="100"/>
    </row>
    <row r="335" spans="1:19" ht="33.75">
      <c r="A335" s="14" t="s">
        <v>132</v>
      </c>
      <c r="B335" s="60" t="s">
        <v>101</v>
      </c>
      <c r="C335" s="60">
        <v>1</v>
      </c>
      <c r="D335" s="60">
        <v>921</v>
      </c>
      <c r="E335" s="60">
        <v>1047</v>
      </c>
      <c r="F335" s="61"/>
      <c r="G335" s="19">
        <f>G336</f>
        <v>4897036.44</v>
      </c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9">
        <f>R336</f>
        <v>4887497.640000001</v>
      </c>
      <c r="S335" s="100"/>
    </row>
    <row r="336" spans="1:19" ht="22.5">
      <c r="A336" s="13" t="s">
        <v>89</v>
      </c>
      <c r="B336" s="60" t="s">
        <v>101</v>
      </c>
      <c r="C336" s="60">
        <v>1</v>
      </c>
      <c r="D336" s="60">
        <v>921</v>
      </c>
      <c r="E336" s="60">
        <v>1047</v>
      </c>
      <c r="F336" s="61">
        <v>600</v>
      </c>
      <c r="G336" s="19">
        <f>G337</f>
        <v>4897036.44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9">
        <f>R337</f>
        <v>4887497.640000001</v>
      </c>
      <c r="S336" s="100"/>
    </row>
    <row r="337" spans="1:19" ht="11.25">
      <c r="A337" s="13" t="s">
        <v>60</v>
      </c>
      <c r="B337" s="60" t="s">
        <v>101</v>
      </c>
      <c r="C337" s="60">
        <v>1</v>
      </c>
      <c r="D337" s="60">
        <v>921</v>
      </c>
      <c r="E337" s="60">
        <v>1047</v>
      </c>
      <c r="F337" s="61">
        <v>610</v>
      </c>
      <c r="G337" s="19">
        <f>G338</f>
        <v>4897036.44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9">
        <f>R338</f>
        <v>4887497.640000001</v>
      </c>
      <c r="S337" s="100"/>
    </row>
    <row r="338" spans="1:19" ht="45">
      <c r="A338" s="13" t="s">
        <v>29</v>
      </c>
      <c r="B338" s="60" t="s">
        <v>101</v>
      </c>
      <c r="C338" s="60">
        <v>1</v>
      </c>
      <c r="D338" s="60">
        <v>921</v>
      </c>
      <c r="E338" s="60">
        <v>1047</v>
      </c>
      <c r="F338" s="61">
        <v>611</v>
      </c>
      <c r="G338" s="19">
        <v>4897036.44</v>
      </c>
      <c r="H338" s="12"/>
      <c r="I338" s="12">
        <v>-61272</v>
      </c>
      <c r="J338" s="12"/>
      <c r="K338" s="12"/>
      <c r="L338" s="12"/>
      <c r="M338" s="12"/>
      <c r="N338" s="12"/>
      <c r="O338" s="25">
        <v>-8891.8</v>
      </c>
      <c r="P338" s="25">
        <v>60625</v>
      </c>
      <c r="Q338" s="25"/>
      <c r="R338" s="19">
        <f>G338+H338+I338+J338+K338+L338+M338+N338+O338+P338+Q338</f>
        <v>4887497.640000001</v>
      </c>
      <c r="S338" s="100"/>
    </row>
    <row r="339" spans="1:19" ht="33.75">
      <c r="A339" s="14" t="s">
        <v>133</v>
      </c>
      <c r="B339" s="60" t="s">
        <v>101</v>
      </c>
      <c r="C339" s="60">
        <v>1</v>
      </c>
      <c r="D339" s="60">
        <v>921</v>
      </c>
      <c r="E339" s="60">
        <v>1048</v>
      </c>
      <c r="F339" s="61"/>
      <c r="G339" s="19">
        <f>G340</f>
        <v>2441782.44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9">
        <f>R340</f>
        <v>2441782.44</v>
      </c>
      <c r="S339" s="100"/>
    </row>
    <row r="340" spans="1:19" ht="22.5">
      <c r="A340" s="13" t="s">
        <v>89</v>
      </c>
      <c r="B340" s="60" t="s">
        <v>101</v>
      </c>
      <c r="C340" s="60">
        <v>1</v>
      </c>
      <c r="D340" s="60">
        <v>921</v>
      </c>
      <c r="E340" s="60">
        <v>1048</v>
      </c>
      <c r="F340" s="61">
        <v>600</v>
      </c>
      <c r="G340" s="19">
        <f>G341</f>
        <v>2441782.44</v>
      </c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9">
        <f>R341</f>
        <v>2441782.44</v>
      </c>
      <c r="S340" s="100"/>
    </row>
    <row r="341" spans="1:19" ht="11.25">
      <c r="A341" s="13" t="s">
        <v>60</v>
      </c>
      <c r="B341" s="60" t="s">
        <v>101</v>
      </c>
      <c r="C341" s="60">
        <v>1</v>
      </c>
      <c r="D341" s="60">
        <v>921</v>
      </c>
      <c r="E341" s="60">
        <v>1048</v>
      </c>
      <c r="F341" s="61">
        <v>610</v>
      </c>
      <c r="G341" s="19">
        <f>G342</f>
        <v>2441782.44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9">
        <f>R342</f>
        <v>2441782.44</v>
      </c>
      <c r="S341" s="100"/>
    </row>
    <row r="342" spans="1:19" ht="45">
      <c r="A342" s="13" t="s">
        <v>29</v>
      </c>
      <c r="B342" s="60" t="s">
        <v>101</v>
      </c>
      <c r="C342" s="60">
        <v>1</v>
      </c>
      <c r="D342" s="60">
        <v>921</v>
      </c>
      <c r="E342" s="60">
        <v>1048</v>
      </c>
      <c r="F342" s="61">
        <v>611</v>
      </c>
      <c r="G342" s="19">
        <v>2441782.44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9">
        <f>G342+H342+I342+J342+K342+L342+M342+N342+O342+P342+Q342</f>
        <v>2441782.44</v>
      </c>
      <c r="S342" s="100"/>
    </row>
    <row r="343" spans="1:19" ht="33.75">
      <c r="A343" s="14" t="s">
        <v>134</v>
      </c>
      <c r="B343" s="60" t="s">
        <v>101</v>
      </c>
      <c r="C343" s="60">
        <v>1</v>
      </c>
      <c r="D343" s="60">
        <v>921</v>
      </c>
      <c r="E343" s="60">
        <v>1049</v>
      </c>
      <c r="F343" s="61"/>
      <c r="G343" s="19">
        <f>G344</f>
        <v>6063336.32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9">
        <f>R344</f>
        <v>6063336.32</v>
      </c>
      <c r="S343" s="100"/>
    </row>
    <row r="344" spans="1:19" ht="22.5">
      <c r="A344" s="13" t="s">
        <v>89</v>
      </c>
      <c r="B344" s="60" t="s">
        <v>101</v>
      </c>
      <c r="C344" s="60">
        <v>1</v>
      </c>
      <c r="D344" s="60">
        <v>921</v>
      </c>
      <c r="E344" s="60">
        <v>1049</v>
      </c>
      <c r="F344" s="61">
        <v>600</v>
      </c>
      <c r="G344" s="19">
        <f>G345</f>
        <v>6063336.32</v>
      </c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9">
        <f>R345</f>
        <v>6063336.32</v>
      </c>
      <c r="S344" s="100"/>
    </row>
    <row r="345" spans="1:19" ht="11.25">
      <c r="A345" s="13" t="s">
        <v>60</v>
      </c>
      <c r="B345" s="60" t="s">
        <v>101</v>
      </c>
      <c r="C345" s="60">
        <v>1</v>
      </c>
      <c r="D345" s="60">
        <v>921</v>
      </c>
      <c r="E345" s="60">
        <v>1049</v>
      </c>
      <c r="F345" s="61">
        <v>610</v>
      </c>
      <c r="G345" s="19">
        <f>G346</f>
        <v>6063336.32</v>
      </c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9">
        <f>R346</f>
        <v>6063336.32</v>
      </c>
      <c r="S345" s="100"/>
    </row>
    <row r="346" spans="1:19" ht="45">
      <c r="A346" s="13" t="s">
        <v>29</v>
      </c>
      <c r="B346" s="60" t="s">
        <v>101</v>
      </c>
      <c r="C346" s="60">
        <v>1</v>
      </c>
      <c r="D346" s="60">
        <v>921</v>
      </c>
      <c r="E346" s="60">
        <v>1049</v>
      </c>
      <c r="F346" s="61">
        <v>611</v>
      </c>
      <c r="G346" s="19">
        <v>6063336.32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9">
        <f>G346+H346+I346+J346+K346+L346+M346+N346+O346+P346+Q346</f>
        <v>6063336.32</v>
      </c>
      <c r="S346" s="100"/>
    </row>
    <row r="347" spans="1:19" ht="45">
      <c r="A347" s="14" t="s">
        <v>135</v>
      </c>
      <c r="B347" s="60" t="s">
        <v>101</v>
      </c>
      <c r="C347" s="60">
        <v>1</v>
      </c>
      <c r="D347" s="60">
        <v>921</v>
      </c>
      <c r="E347" s="60">
        <v>1050</v>
      </c>
      <c r="F347" s="61"/>
      <c r="G347" s="19">
        <f>G348</f>
        <v>2663998</v>
      </c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9">
        <f>R348</f>
        <v>2663998</v>
      </c>
      <c r="S347" s="100"/>
    </row>
    <row r="348" spans="1:19" ht="22.5">
      <c r="A348" s="13" t="s">
        <v>89</v>
      </c>
      <c r="B348" s="60" t="s">
        <v>101</v>
      </c>
      <c r="C348" s="60">
        <v>1</v>
      </c>
      <c r="D348" s="60">
        <v>921</v>
      </c>
      <c r="E348" s="60">
        <v>1050</v>
      </c>
      <c r="F348" s="61">
        <v>600</v>
      </c>
      <c r="G348" s="19">
        <f>G349</f>
        <v>2663998</v>
      </c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9">
        <f>R349</f>
        <v>2663998</v>
      </c>
      <c r="S348" s="100"/>
    </row>
    <row r="349" spans="1:19" ht="11.25">
      <c r="A349" s="13" t="s">
        <v>60</v>
      </c>
      <c r="B349" s="60" t="s">
        <v>101</v>
      </c>
      <c r="C349" s="60">
        <v>1</v>
      </c>
      <c r="D349" s="60">
        <v>921</v>
      </c>
      <c r="E349" s="60">
        <v>1050</v>
      </c>
      <c r="F349" s="61">
        <v>610</v>
      </c>
      <c r="G349" s="19">
        <f>G350</f>
        <v>2663998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9">
        <f>R350</f>
        <v>2663998</v>
      </c>
      <c r="S349" s="100"/>
    </row>
    <row r="350" spans="1:19" ht="45">
      <c r="A350" s="13" t="s">
        <v>29</v>
      </c>
      <c r="B350" s="60" t="s">
        <v>101</v>
      </c>
      <c r="C350" s="60">
        <v>1</v>
      </c>
      <c r="D350" s="60">
        <v>921</v>
      </c>
      <c r="E350" s="60">
        <v>1050</v>
      </c>
      <c r="F350" s="61">
        <v>611</v>
      </c>
      <c r="G350" s="19">
        <v>2663998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9">
        <f>G350+H350+I350+J350+K350+L350+M350+N350+O350+P350+Q350</f>
        <v>2663998</v>
      </c>
      <c r="S350" s="100"/>
    </row>
    <row r="351" spans="1:19" ht="45">
      <c r="A351" s="14" t="s">
        <v>136</v>
      </c>
      <c r="B351" s="60" t="s">
        <v>101</v>
      </c>
      <c r="C351" s="60">
        <v>1</v>
      </c>
      <c r="D351" s="60">
        <v>921</v>
      </c>
      <c r="E351" s="60">
        <v>1051</v>
      </c>
      <c r="F351" s="61"/>
      <c r="G351" s="19">
        <f>G352</f>
        <v>4147838.24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9">
        <f>R352</f>
        <v>4642879.66</v>
      </c>
      <c r="S351" s="100"/>
    </row>
    <row r="352" spans="1:19" ht="22.5">
      <c r="A352" s="13" t="s">
        <v>89</v>
      </c>
      <c r="B352" s="60" t="s">
        <v>101</v>
      </c>
      <c r="C352" s="60">
        <v>1</v>
      </c>
      <c r="D352" s="60">
        <v>921</v>
      </c>
      <c r="E352" s="60">
        <v>1051</v>
      </c>
      <c r="F352" s="61">
        <v>600</v>
      </c>
      <c r="G352" s="19">
        <f>G353</f>
        <v>4147838.24</v>
      </c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9">
        <f>R353</f>
        <v>4642879.66</v>
      </c>
      <c r="S352" s="100"/>
    </row>
    <row r="353" spans="1:19" ht="11.25">
      <c r="A353" s="13" t="s">
        <v>60</v>
      </c>
      <c r="B353" s="60" t="s">
        <v>101</v>
      </c>
      <c r="C353" s="60">
        <v>1</v>
      </c>
      <c r="D353" s="60">
        <v>921</v>
      </c>
      <c r="E353" s="60">
        <v>1051</v>
      </c>
      <c r="F353" s="61">
        <v>610</v>
      </c>
      <c r="G353" s="19">
        <f>G354</f>
        <v>4147838.24</v>
      </c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9">
        <f>R354</f>
        <v>4642879.66</v>
      </c>
      <c r="S353" s="100"/>
    </row>
    <row r="354" spans="1:19" ht="45">
      <c r="A354" s="13" t="s">
        <v>29</v>
      </c>
      <c r="B354" s="60" t="s">
        <v>101</v>
      </c>
      <c r="C354" s="60">
        <v>1</v>
      </c>
      <c r="D354" s="60">
        <v>921</v>
      </c>
      <c r="E354" s="60">
        <v>1051</v>
      </c>
      <c r="F354" s="61">
        <v>611</v>
      </c>
      <c r="G354" s="19">
        <v>4147838.24</v>
      </c>
      <c r="H354" s="12"/>
      <c r="I354" s="12"/>
      <c r="J354" s="12"/>
      <c r="K354" s="12"/>
      <c r="L354" s="12"/>
      <c r="M354" s="12"/>
      <c r="N354" s="12"/>
      <c r="O354" s="12"/>
      <c r="P354" s="12"/>
      <c r="Q354" s="12">
        <v>495041.42</v>
      </c>
      <c r="R354" s="19">
        <f>G354+H354+I354+J354+K354+L354+M354+N354+O354+P354+Q354</f>
        <v>4642879.66</v>
      </c>
      <c r="S354" s="100"/>
    </row>
    <row r="355" spans="1:19" ht="22.5">
      <c r="A355" s="14" t="s">
        <v>137</v>
      </c>
      <c r="B355" s="60" t="s">
        <v>101</v>
      </c>
      <c r="C355" s="60">
        <v>1</v>
      </c>
      <c r="D355" s="60">
        <v>921</v>
      </c>
      <c r="E355" s="60">
        <v>1052</v>
      </c>
      <c r="F355" s="61"/>
      <c r="G355" s="19">
        <f>G356</f>
        <v>3867789.44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9">
        <f>R356</f>
        <v>3847388.1</v>
      </c>
      <c r="S355" s="100"/>
    </row>
    <row r="356" spans="1:19" ht="22.5">
      <c r="A356" s="13" t="s">
        <v>89</v>
      </c>
      <c r="B356" s="60" t="s">
        <v>101</v>
      </c>
      <c r="C356" s="60">
        <v>1</v>
      </c>
      <c r="D356" s="60">
        <v>921</v>
      </c>
      <c r="E356" s="60">
        <v>1052</v>
      </c>
      <c r="F356" s="61">
        <v>600</v>
      </c>
      <c r="G356" s="19">
        <f>G357</f>
        <v>3867789.44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9">
        <f>R357</f>
        <v>3847388.1</v>
      </c>
      <c r="S356" s="100"/>
    </row>
    <row r="357" spans="1:19" ht="11.25">
      <c r="A357" s="13" t="s">
        <v>60</v>
      </c>
      <c r="B357" s="60" t="s">
        <v>101</v>
      </c>
      <c r="C357" s="60">
        <v>1</v>
      </c>
      <c r="D357" s="60">
        <v>921</v>
      </c>
      <c r="E357" s="60">
        <v>1052</v>
      </c>
      <c r="F357" s="61">
        <v>610</v>
      </c>
      <c r="G357" s="19">
        <f>G358</f>
        <v>3867789.44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9">
        <f>R358</f>
        <v>3847388.1</v>
      </c>
      <c r="S357" s="100"/>
    </row>
    <row r="358" spans="1:19" ht="45">
      <c r="A358" s="13" t="s">
        <v>29</v>
      </c>
      <c r="B358" s="60" t="s">
        <v>101</v>
      </c>
      <c r="C358" s="60">
        <v>1</v>
      </c>
      <c r="D358" s="60">
        <v>921</v>
      </c>
      <c r="E358" s="60">
        <v>1052</v>
      </c>
      <c r="F358" s="61">
        <v>611</v>
      </c>
      <c r="G358" s="19">
        <v>3867789.44</v>
      </c>
      <c r="H358" s="12"/>
      <c r="I358" s="12"/>
      <c r="J358" s="12"/>
      <c r="K358" s="12">
        <v>30231</v>
      </c>
      <c r="L358" s="12"/>
      <c r="M358" s="12"/>
      <c r="N358" s="12"/>
      <c r="O358" s="25">
        <v>-50632.44</v>
      </c>
      <c r="P358" s="25"/>
      <c r="Q358" s="25">
        <v>0.1</v>
      </c>
      <c r="R358" s="19">
        <f>G358+H358+I358+J358+K358+L358+M358+N358+O358+P358+Q358</f>
        <v>3847388.1</v>
      </c>
      <c r="S358" s="100"/>
    </row>
    <row r="359" spans="1:19" ht="45">
      <c r="A359" s="14" t="s">
        <v>138</v>
      </c>
      <c r="B359" s="60" t="s">
        <v>101</v>
      </c>
      <c r="C359" s="60">
        <v>1</v>
      </c>
      <c r="D359" s="60">
        <v>921</v>
      </c>
      <c r="E359" s="60">
        <v>1063</v>
      </c>
      <c r="F359" s="61"/>
      <c r="G359" s="19">
        <f>G360</f>
        <v>16706819.64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9">
        <f>R360</f>
        <v>16751315.64</v>
      </c>
      <c r="S359" s="100"/>
    </row>
    <row r="360" spans="1:19" ht="22.5">
      <c r="A360" s="13" t="s">
        <v>89</v>
      </c>
      <c r="B360" s="60" t="s">
        <v>101</v>
      </c>
      <c r="C360" s="60">
        <v>1</v>
      </c>
      <c r="D360" s="60">
        <v>921</v>
      </c>
      <c r="E360" s="60">
        <v>1063</v>
      </c>
      <c r="F360" s="61">
        <v>600</v>
      </c>
      <c r="G360" s="19">
        <f>G361</f>
        <v>16706819.64</v>
      </c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9">
        <f>R361</f>
        <v>16751315.64</v>
      </c>
      <c r="S360" s="100"/>
    </row>
    <row r="361" spans="1:19" ht="11.25">
      <c r="A361" s="13" t="s">
        <v>60</v>
      </c>
      <c r="B361" s="60" t="s">
        <v>101</v>
      </c>
      <c r="C361" s="60">
        <v>1</v>
      </c>
      <c r="D361" s="60">
        <v>921</v>
      </c>
      <c r="E361" s="60">
        <v>1063</v>
      </c>
      <c r="F361" s="61">
        <v>610</v>
      </c>
      <c r="G361" s="19">
        <f>G362</f>
        <v>16706819.64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9">
        <f>R362</f>
        <v>16751315.64</v>
      </c>
      <c r="S361" s="100"/>
    </row>
    <row r="362" spans="1:19" ht="45">
      <c r="A362" s="13" t="s">
        <v>29</v>
      </c>
      <c r="B362" s="60" t="s">
        <v>101</v>
      </c>
      <c r="C362" s="60">
        <v>1</v>
      </c>
      <c r="D362" s="60">
        <v>921</v>
      </c>
      <c r="E362" s="60">
        <v>1063</v>
      </c>
      <c r="F362" s="61">
        <v>611</v>
      </c>
      <c r="G362" s="19">
        <v>16706819.64</v>
      </c>
      <c r="H362" s="12"/>
      <c r="I362" s="12">
        <v>61272</v>
      </c>
      <c r="J362" s="12"/>
      <c r="K362" s="12"/>
      <c r="L362" s="12"/>
      <c r="M362" s="12"/>
      <c r="N362" s="12"/>
      <c r="O362" s="25">
        <v>-16776</v>
      </c>
      <c r="P362" s="25"/>
      <c r="Q362" s="25"/>
      <c r="R362" s="19">
        <f>G362+H362+I362+J362+K362+L362+M362+N362+O362+P362+Q362</f>
        <v>16751315.64</v>
      </c>
      <c r="S362" s="100"/>
    </row>
    <row r="363" spans="1:19" ht="45">
      <c r="A363" s="14" t="s">
        <v>139</v>
      </c>
      <c r="B363" s="60" t="s">
        <v>101</v>
      </c>
      <c r="C363" s="60">
        <v>1</v>
      </c>
      <c r="D363" s="60">
        <v>921</v>
      </c>
      <c r="E363" s="60">
        <v>1064</v>
      </c>
      <c r="F363" s="61"/>
      <c r="G363" s="19">
        <f>G364</f>
        <v>14892490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9">
        <f>R364</f>
        <v>14892490</v>
      </c>
      <c r="S363" s="100"/>
    </row>
    <row r="364" spans="1:19" ht="22.5">
      <c r="A364" s="13" t="s">
        <v>89</v>
      </c>
      <c r="B364" s="60" t="s">
        <v>101</v>
      </c>
      <c r="C364" s="60">
        <v>1</v>
      </c>
      <c r="D364" s="60">
        <v>921</v>
      </c>
      <c r="E364" s="60">
        <v>1064</v>
      </c>
      <c r="F364" s="61">
        <v>600</v>
      </c>
      <c r="G364" s="19">
        <f>G365</f>
        <v>14892490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9">
        <f>R365</f>
        <v>14892490</v>
      </c>
      <c r="S364" s="100"/>
    </row>
    <row r="365" spans="1:19" ht="11.25">
      <c r="A365" s="13" t="s">
        <v>60</v>
      </c>
      <c r="B365" s="60" t="s">
        <v>101</v>
      </c>
      <c r="C365" s="60">
        <v>1</v>
      </c>
      <c r="D365" s="60">
        <v>921</v>
      </c>
      <c r="E365" s="60">
        <v>1064</v>
      </c>
      <c r="F365" s="61">
        <v>610</v>
      </c>
      <c r="G365" s="19">
        <f>G366</f>
        <v>14892490</v>
      </c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9">
        <f>R366</f>
        <v>14892490</v>
      </c>
      <c r="S365" s="100"/>
    </row>
    <row r="366" spans="1:19" ht="45">
      <c r="A366" s="13" t="s">
        <v>29</v>
      </c>
      <c r="B366" s="60" t="s">
        <v>101</v>
      </c>
      <c r="C366" s="60">
        <v>1</v>
      </c>
      <c r="D366" s="60">
        <v>921</v>
      </c>
      <c r="E366" s="60">
        <v>1064</v>
      </c>
      <c r="F366" s="61">
        <v>611</v>
      </c>
      <c r="G366" s="19">
        <v>14892490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9">
        <f>G366+H366+I366+J366+K366+L366+M366+N366+O366+P366+Q366</f>
        <v>14892490</v>
      </c>
      <c r="S366" s="100"/>
    </row>
    <row r="367" spans="1:19" ht="22.5">
      <c r="A367" s="14" t="s">
        <v>140</v>
      </c>
      <c r="B367" s="60" t="s">
        <v>101</v>
      </c>
      <c r="C367" s="60">
        <v>1</v>
      </c>
      <c r="D367" s="60">
        <v>921</v>
      </c>
      <c r="E367" s="60">
        <v>1065</v>
      </c>
      <c r="F367" s="61"/>
      <c r="G367" s="19">
        <f>G368</f>
        <v>5997011.44</v>
      </c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9">
        <f>R368</f>
        <v>6857482.920000001</v>
      </c>
      <c r="S367" s="100"/>
    </row>
    <row r="368" spans="1:19" ht="22.5">
      <c r="A368" s="13" t="s">
        <v>89</v>
      </c>
      <c r="B368" s="60" t="s">
        <v>101</v>
      </c>
      <c r="C368" s="60">
        <v>1</v>
      </c>
      <c r="D368" s="60">
        <v>921</v>
      </c>
      <c r="E368" s="60">
        <v>1065</v>
      </c>
      <c r="F368" s="61">
        <v>600</v>
      </c>
      <c r="G368" s="19">
        <f>G369</f>
        <v>5997011.44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9">
        <f>R369</f>
        <v>6857482.920000001</v>
      </c>
      <c r="S368" s="100"/>
    </row>
    <row r="369" spans="1:19" ht="11.25">
      <c r="A369" s="13" t="s">
        <v>60</v>
      </c>
      <c r="B369" s="60" t="s">
        <v>101</v>
      </c>
      <c r="C369" s="60">
        <v>1</v>
      </c>
      <c r="D369" s="60">
        <v>921</v>
      </c>
      <c r="E369" s="60">
        <v>1065</v>
      </c>
      <c r="F369" s="61">
        <v>610</v>
      </c>
      <c r="G369" s="19">
        <f>G370</f>
        <v>5997011.44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9">
        <f>R370</f>
        <v>6857482.920000001</v>
      </c>
      <c r="S369" s="100"/>
    </row>
    <row r="370" spans="1:19" ht="45">
      <c r="A370" s="13" t="s">
        <v>29</v>
      </c>
      <c r="B370" s="60" t="s">
        <v>101</v>
      </c>
      <c r="C370" s="60">
        <v>1</v>
      </c>
      <c r="D370" s="60">
        <v>921</v>
      </c>
      <c r="E370" s="60">
        <v>1065</v>
      </c>
      <c r="F370" s="61">
        <v>611</v>
      </c>
      <c r="G370" s="19">
        <v>5997011.44</v>
      </c>
      <c r="H370" s="12"/>
      <c r="I370" s="12"/>
      <c r="J370" s="12"/>
      <c r="K370" s="12"/>
      <c r="L370" s="12"/>
      <c r="M370" s="12"/>
      <c r="N370" s="12"/>
      <c r="O370" s="25">
        <v>-16625.52</v>
      </c>
      <c r="P370" s="25"/>
      <c r="Q370" s="25">
        <v>877097</v>
      </c>
      <c r="R370" s="19">
        <f>G370+H370+I370+J370+K370+L370+M370+N370+O370+P370+Q370</f>
        <v>6857482.920000001</v>
      </c>
      <c r="S370" s="100"/>
    </row>
    <row r="371" spans="1:19" ht="56.25">
      <c r="A371" s="14" t="s">
        <v>141</v>
      </c>
      <c r="B371" s="60" t="s">
        <v>101</v>
      </c>
      <c r="C371" s="60">
        <v>1</v>
      </c>
      <c r="D371" s="60">
        <v>921</v>
      </c>
      <c r="E371" s="60">
        <v>1470</v>
      </c>
      <c r="F371" s="61"/>
      <c r="G371" s="19">
        <f>G372</f>
        <v>177906971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9">
        <f>R372</f>
        <v>177906971</v>
      </c>
      <c r="S371" s="100"/>
    </row>
    <row r="372" spans="1:19" ht="22.5">
      <c r="A372" s="13" t="s">
        <v>89</v>
      </c>
      <c r="B372" s="60" t="s">
        <v>101</v>
      </c>
      <c r="C372" s="60">
        <v>1</v>
      </c>
      <c r="D372" s="60">
        <v>921</v>
      </c>
      <c r="E372" s="60">
        <v>1470</v>
      </c>
      <c r="F372" s="61" t="s">
        <v>28</v>
      </c>
      <c r="G372" s="19">
        <f>G373</f>
        <v>177906971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9">
        <f>R373</f>
        <v>177906971</v>
      </c>
      <c r="S372" s="100"/>
    </row>
    <row r="373" spans="1:19" ht="11.25">
      <c r="A373" s="13" t="s">
        <v>60</v>
      </c>
      <c r="B373" s="60" t="s">
        <v>101</v>
      </c>
      <c r="C373" s="60">
        <v>1</v>
      </c>
      <c r="D373" s="60">
        <v>921</v>
      </c>
      <c r="E373" s="60">
        <v>1470</v>
      </c>
      <c r="F373" s="61">
        <v>610</v>
      </c>
      <c r="G373" s="19">
        <f>G374</f>
        <v>177906971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9">
        <f>R374</f>
        <v>177906971</v>
      </c>
      <c r="S373" s="100"/>
    </row>
    <row r="374" spans="1:19" ht="45">
      <c r="A374" s="13" t="s">
        <v>29</v>
      </c>
      <c r="B374" s="60" t="s">
        <v>101</v>
      </c>
      <c r="C374" s="60">
        <v>1</v>
      </c>
      <c r="D374" s="60">
        <v>921</v>
      </c>
      <c r="E374" s="60">
        <v>1470</v>
      </c>
      <c r="F374" s="61" t="s">
        <v>30</v>
      </c>
      <c r="G374" s="19">
        <v>177906971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9">
        <f>G374+H374+I374+J374+K374+L374+M374+N374+O374+P374+Q374</f>
        <v>177906971</v>
      </c>
      <c r="S374" s="100"/>
    </row>
    <row r="375" spans="1:19" ht="22.5">
      <c r="A375" s="15" t="s">
        <v>42</v>
      </c>
      <c r="B375" s="60" t="s">
        <v>101</v>
      </c>
      <c r="C375" s="60">
        <v>1</v>
      </c>
      <c r="D375" s="60">
        <v>921</v>
      </c>
      <c r="E375" s="60">
        <v>1471</v>
      </c>
      <c r="F375" s="61"/>
      <c r="G375" s="19">
        <f>G376</f>
        <v>123777490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9">
        <f>R376</f>
        <v>123777490</v>
      </c>
      <c r="S375" s="100"/>
    </row>
    <row r="376" spans="1:19" ht="22.5">
      <c r="A376" s="13" t="s">
        <v>89</v>
      </c>
      <c r="B376" s="60" t="s">
        <v>101</v>
      </c>
      <c r="C376" s="60">
        <v>1</v>
      </c>
      <c r="D376" s="60">
        <v>921</v>
      </c>
      <c r="E376" s="60">
        <v>1471</v>
      </c>
      <c r="F376" s="61" t="s">
        <v>28</v>
      </c>
      <c r="G376" s="19">
        <f>G377</f>
        <v>123777490</v>
      </c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9">
        <f>R377</f>
        <v>123777490</v>
      </c>
      <c r="S376" s="100"/>
    </row>
    <row r="377" spans="1:19" ht="11.25">
      <c r="A377" s="13" t="s">
        <v>60</v>
      </c>
      <c r="B377" s="60" t="s">
        <v>101</v>
      </c>
      <c r="C377" s="60">
        <v>1</v>
      </c>
      <c r="D377" s="60">
        <v>921</v>
      </c>
      <c r="E377" s="60">
        <v>1471</v>
      </c>
      <c r="F377" s="61">
        <v>610</v>
      </c>
      <c r="G377" s="19">
        <f>G378</f>
        <v>123777490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9">
        <f>R378</f>
        <v>123777490</v>
      </c>
      <c r="S377" s="100"/>
    </row>
    <row r="378" spans="1:19" ht="45">
      <c r="A378" s="13" t="s">
        <v>29</v>
      </c>
      <c r="B378" s="60" t="s">
        <v>101</v>
      </c>
      <c r="C378" s="60">
        <v>1</v>
      </c>
      <c r="D378" s="60">
        <v>921</v>
      </c>
      <c r="E378" s="60">
        <v>1471</v>
      </c>
      <c r="F378" s="61" t="s">
        <v>30</v>
      </c>
      <c r="G378" s="19">
        <v>123777490</v>
      </c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9">
        <f>G378+H378+I378+J378+K378+L378+M378+N378+O378+P378+Q378</f>
        <v>123777490</v>
      </c>
      <c r="S378" s="100"/>
    </row>
    <row r="379" spans="1:19" ht="22.5">
      <c r="A379" s="77" t="s">
        <v>186</v>
      </c>
      <c r="B379" s="60" t="s">
        <v>101</v>
      </c>
      <c r="C379" s="60">
        <v>1</v>
      </c>
      <c r="D379" s="60">
        <v>921</v>
      </c>
      <c r="E379" s="60">
        <v>1473</v>
      </c>
      <c r="F379" s="61"/>
      <c r="G379" s="19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9">
        <f>R380</f>
        <v>3824900</v>
      </c>
      <c r="S379" s="100"/>
    </row>
    <row r="380" spans="1:19" ht="22.5">
      <c r="A380" s="55" t="s">
        <v>89</v>
      </c>
      <c r="B380" s="60" t="s">
        <v>101</v>
      </c>
      <c r="C380" s="60">
        <v>1</v>
      </c>
      <c r="D380" s="60">
        <v>921</v>
      </c>
      <c r="E380" s="60">
        <v>1473</v>
      </c>
      <c r="F380" s="61">
        <v>600</v>
      </c>
      <c r="G380" s="19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9">
        <f>R381</f>
        <v>3824900</v>
      </c>
      <c r="S380" s="100"/>
    </row>
    <row r="381" spans="1:19" ht="11.25">
      <c r="A381" s="55" t="s">
        <v>60</v>
      </c>
      <c r="B381" s="60" t="s">
        <v>101</v>
      </c>
      <c r="C381" s="60">
        <v>1</v>
      </c>
      <c r="D381" s="60">
        <v>921</v>
      </c>
      <c r="E381" s="60">
        <v>1473</v>
      </c>
      <c r="F381" s="61">
        <v>610</v>
      </c>
      <c r="G381" s="19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9">
        <f>R382</f>
        <v>3824900</v>
      </c>
      <c r="S381" s="100"/>
    </row>
    <row r="382" spans="1:19" ht="11.25">
      <c r="A382" s="55" t="s">
        <v>168</v>
      </c>
      <c r="B382" s="60" t="s">
        <v>101</v>
      </c>
      <c r="C382" s="60">
        <v>1</v>
      </c>
      <c r="D382" s="60">
        <v>921</v>
      </c>
      <c r="E382" s="60">
        <v>1473</v>
      </c>
      <c r="F382" s="61">
        <v>612</v>
      </c>
      <c r="G382" s="19"/>
      <c r="H382" s="12"/>
      <c r="I382" s="12"/>
      <c r="J382" s="12"/>
      <c r="K382" s="12">
        <v>3824900</v>
      </c>
      <c r="L382" s="12"/>
      <c r="M382" s="12"/>
      <c r="N382" s="12"/>
      <c r="O382" s="12"/>
      <c r="P382" s="12"/>
      <c r="Q382" s="12"/>
      <c r="R382" s="19">
        <f>G382+H382+I382+J382+K382+L382+M382+N382+O382+P382+Q382</f>
        <v>3824900</v>
      </c>
      <c r="S382" s="100"/>
    </row>
    <row r="383" spans="1:19" ht="45">
      <c r="A383" s="14" t="s">
        <v>142</v>
      </c>
      <c r="B383" s="60" t="s">
        <v>101</v>
      </c>
      <c r="C383" s="60">
        <v>1</v>
      </c>
      <c r="D383" s="60">
        <v>921</v>
      </c>
      <c r="E383" s="60">
        <v>1477</v>
      </c>
      <c r="F383" s="61"/>
      <c r="G383" s="19">
        <f>G384</f>
        <v>792707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9">
        <f>R384</f>
        <v>828656</v>
      </c>
      <c r="S383" s="100"/>
    </row>
    <row r="384" spans="1:19" ht="22.5">
      <c r="A384" s="13" t="s">
        <v>89</v>
      </c>
      <c r="B384" s="60" t="s">
        <v>101</v>
      </c>
      <c r="C384" s="60">
        <v>1</v>
      </c>
      <c r="D384" s="60">
        <v>921</v>
      </c>
      <c r="E384" s="60">
        <v>1477</v>
      </c>
      <c r="F384" s="61" t="s">
        <v>28</v>
      </c>
      <c r="G384" s="19">
        <f>G385</f>
        <v>792707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9">
        <f>R385</f>
        <v>828656</v>
      </c>
      <c r="S384" s="100"/>
    </row>
    <row r="385" spans="1:19" ht="11.25">
      <c r="A385" s="13" t="s">
        <v>60</v>
      </c>
      <c r="B385" s="60" t="s">
        <v>101</v>
      </c>
      <c r="C385" s="60">
        <v>1</v>
      </c>
      <c r="D385" s="60">
        <v>921</v>
      </c>
      <c r="E385" s="60">
        <v>1477</v>
      </c>
      <c r="F385" s="61">
        <v>610</v>
      </c>
      <c r="G385" s="19">
        <f>G386</f>
        <v>792707</v>
      </c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9">
        <f>R386</f>
        <v>828656</v>
      </c>
      <c r="S385" s="100"/>
    </row>
    <row r="386" spans="1:19" ht="45">
      <c r="A386" s="13" t="s">
        <v>29</v>
      </c>
      <c r="B386" s="60" t="s">
        <v>101</v>
      </c>
      <c r="C386" s="60">
        <v>1</v>
      </c>
      <c r="D386" s="60">
        <v>921</v>
      </c>
      <c r="E386" s="60">
        <v>1477</v>
      </c>
      <c r="F386" s="61" t="s">
        <v>30</v>
      </c>
      <c r="G386" s="19">
        <v>792707</v>
      </c>
      <c r="H386" s="12"/>
      <c r="I386" s="12"/>
      <c r="J386" s="12"/>
      <c r="K386" s="12"/>
      <c r="L386" s="12"/>
      <c r="M386" s="12"/>
      <c r="N386" s="12"/>
      <c r="O386" s="12"/>
      <c r="P386" s="25">
        <v>35949</v>
      </c>
      <c r="Q386" s="25"/>
      <c r="R386" s="19">
        <f>G386+H386+I386+J386+K386+L386+M386+N386+O386+P386+Q386</f>
        <v>828656</v>
      </c>
      <c r="S386" s="100"/>
    </row>
    <row r="387" spans="1:19" ht="22.5">
      <c r="A387" s="13" t="s">
        <v>202</v>
      </c>
      <c r="B387" s="60" t="s">
        <v>101</v>
      </c>
      <c r="C387" s="60">
        <v>1</v>
      </c>
      <c r="D387" s="60">
        <v>921</v>
      </c>
      <c r="E387" s="60">
        <v>1479</v>
      </c>
      <c r="F387" s="61"/>
      <c r="G387" s="19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9">
        <f>R388</f>
        <v>504000</v>
      </c>
      <c r="S387" s="100"/>
    </row>
    <row r="388" spans="1:19" ht="22.5">
      <c r="A388" s="13" t="s">
        <v>89</v>
      </c>
      <c r="B388" s="60" t="s">
        <v>101</v>
      </c>
      <c r="C388" s="60">
        <v>1</v>
      </c>
      <c r="D388" s="60">
        <v>921</v>
      </c>
      <c r="E388" s="60">
        <v>1479</v>
      </c>
      <c r="F388" s="61">
        <v>600</v>
      </c>
      <c r="G388" s="19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9">
        <f>R389</f>
        <v>504000</v>
      </c>
      <c r="S388" s="100"/>
    </row>
    <row r="389" spans="1:19" ht="11.25">
      <c r="A389" s="13" t="s">
        <v>60</v>
      </c>
      <c r="B389" s="60" t="s">
        <v>101</v>
      </c>
      <c r="C389" s="60">
        <v>1</v>
      </c>
      <c r="D389" s="60">
        <v>921</v>
      </c>
      <c r="E389" s="60">
        <v>1479</v>
      </c>
      <c r="F389" s="61">
        <v>610</v>
      </c>
      <c r="G389" s="19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9">
        <f>R390</f>
        <v>504000</v>
      </c>
      <c r="S389" s="100"/>
    </row>
    <row r="390" spans="1:19" ht="11.25">
      <c r="A390" s="55" t="s">
        <v>168</v>
      </c>
      <c r="B390" s="60" t="s">
        <v>101</v>
      </c>
      <c r="C390" s="60">
        <v>1</v>
      </c>
      <c r="D390" s="60">
        <v>921</v>
      </c>
      <c r="E390" s="60">
        <v>1479</v>
      </c>
      <c r="F390" s="61">
        <v>612</v>
      </c>
      <c r="G390" s="19"/>
      <c r="H390" s="12"/>
      <c r="I390" s="12"/>
      <c r="J390" s="12"/>
      <c r="K390" s="12"/>
      <c r="L390" s="12">
        <v>504000</v>
      </c>
      <c r="M390" s="12"/>
      <c r="N390" s="12"/>
      <c r="O390" s="12"/>
      <c r="P390" s="12"/>
      <c r="Q390" s="12"/>
      <c r="R390" s="19">
        <f>G390+H390+I390+J390+K390+L390+M390+N390+O390+P390+Q390</f>
        <v>504000</v>
      </c>
      <c r="S390" s="100"/>
    </row>
    <row r="391" spans="1:19" ht="11.25">
      <c r="A391" s="78" t="s">
        <v>201</v>
      </c>
      <c r="B391" s="60" t="s">
        <v>101</v>
      </c>
      <c r="C391" s="60">
        <v>1</v>
      </c>
      <c r="D391" s="60">
        <v>921</v>
      </c>
      <c r="E391" s="60">
        <v>1482</v>
      </c>
      <c r="F391" s="61"/>
      <c r="G391" s="19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9">
        <f>R392</f>
        <v>85000</v>
      </c>
      <c r="S391" s="100"/>
    </row>
    <row r="392" spans="1:19" ht="22.5">
      <c r="A392" s="55" t="s">
        <v>89</v>
      </c>
      <c r="B392" s="60" t="s">
        <v>101</v>
      </c>
      <c r="C392" s="60">
        <v>1</v>
      </c>
      <c r="D392" s="60">
        <v>921</v>
      </c>
      <c r="E392" s="60">
        <v>1482</v>
      </c>
      <c r="F392" s="61">
        <v>600</v>
      </c>
      <c r="G392" s="19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9">
        <f>R393</f>
        <v>85000</v>
      </c>
      <c r="S392" s="100"/>
    </row>
    <row r="393" spans="1:19" ht="11.25">
      <c r="A393" s="55" t="s">
        <v>60</v>
      </c>
      <c r="B393" s="60" t="s">
        <v>101</v>
      </c>
      <c r="C393" s="60">
        <v>1</v>
      </c>
      <c r="D393" s="60">
        <v>921</v>
      </c>
      <c r="E393" s="60">
        <v>1482</v>
      </c>
      <c r="F393" s="61">
        <v>610</v>
      </c>
      <c r="G393" s="19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9">
        <f>R394</f>
        <v>85000</v>
      </c>
      <c r="S393" s="100"/>
    </row>
    <row r="394" spans="1:19" ht="11.25">
      <c r="A394" s="55" t="s">
        <v>168</v>
      </c>
      <c r="B394" s="60" t="s">
        <v>101</v>
      </c>
      <c r="C394" s="60">
        <v>1</v>
      </c>
      <c r="D394" s="60">
        <v>921</v>
      </c>
      <c r="E394" s="60">
        <v>1482</v>
      </c>
      <c r="F394" s="61">
        <v>612</v>
      </c>
      <c r="G394" s="19"/>
      <c r="H394" s="12"/>
      <c r="I394" s="12"/>
      <c r="J394" s="12"/>
      <c r="K394" s="12"/>
      <c r="L394" s="12"/>
      <c r="M394" s="12"/>
      <c r="N394" s="12"/>
      <c r="O394" s="12">
        <v>85000</v>
      </c>
      <c r="P394" s="12"/>
      <c r="Q394" s="12"/>
      <c r="R394" s="19">
        <f>G394+H394+I394+J394+K394+L394+M394+N394+O394+P394+Q394</f>
        <v>85000</v>
      </c>
      <c r="S394" s="100"/>
    </row>
    <row r="395" spans="1:19" ht="21">
      <c r="A395" s="63" t="s">
        <v>103</v>
      </c>
      <c r="B395" s="64" t="s">
        <v>101</v>
      </c>
      <c r="C395" s="64">
        <v>2</v>
      </c>
      <c r="D395" s="64"/>
      <c r="E395" s="64"/>
      <c r="F395" s="61"/>
      <c r="G395" s="66">
        <f>G401</f>
        <v>32378776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66">
        <f>R401+R396</f>
        <v>38324111.22</v>
      </c>
      <c r="S395" s="99"/>
    </row>
    <row r="396" spans="1:19" ht="11.25">
      <c r="A396" s="63" t="s">
        <v>50</v>
      </c>
      <c r="B396" s="64" t="s">
        <v>101</v>
      </c>
      <c r="C396" s="64">
        <v>2</v>
      </c>
      <c r="D396" s="64">
        <v>902</v>
      </c>
      <c r="E396" s="64"/>
      <c r="F396" s="61"/>
      <c r="G396" s="66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66">
        <f>R397</f>
        <v>42000</v>
      </c>
      <c r="S396" s="99"/>
    </row>
    <row r="397" spans="1:19" ht="22.5">
      <c r="A397" s="71" t="s">
        <v>86</v>
      </c>
      <c r="B397" s="60" t="s">
        <v>101</v>
      </c>
      <c r="C397" s="60">
        <v>2</v>
      </c>
      <c r="D397" s="60">
        <v>902</v>
      </c>
      <c r="E397" s="60">
        <v>1324</v>
      </c>
      <c r="F397" s="61"/>
      <c r="G397" s="19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9">
        <f>R398</f>
        <v>42000</v>
      </c>
      <c r="S397" s="100"/>
    </row>
    <row r="398" spans="1:19" ht="22.5">
      <c r="A398" s="13" t="s">
        <v>89</v>
      </c>
      <c r="B398" s="60" t="s">
        <v>101</v>
      </c>
      <c r="C398" s="60">
        <v>2</v>
      </c>
      <c r="D398" s="60">
        <v>902</v>
      </c>
      <c r="E398" s="60">
        <v>1324</v>
      </c>
      <c r="F398" s="61" t="s">
        <v>28</v>
      </c>
      <c r="G398" s="19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9">
        <f>R399</f>
        <v>42000</v>
      </c>
      <c r="S398" s="100"/>
    </row>
    <row r="399" spans="1:19" ht="11.25">
      <c r="A399" s="13" t="s">
        <v>60</v>
      </c>
      <c r="B399" s="60" t="s">
        <v>101</v>
      </c>
      <c r="C399" s="60">
        <v>2</v>
      </c>
      <c r="D399" s="60">
        <v>902</v>
      </c>
      <c r="E399" s="60">
        <v>1324</v>
      </c>
      <c r="F399" s="61">
        <v>610</v>
      </c>
      <c r="G399" s="19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9">
        <f>R400</f>
        <v>42000</v>
      </c>
      <c r="S399" s="100"/>
    </row>
    <row r="400" spans="1:19" ht="11.25">
      <c r="A400" s="55" t="s">
        <v>168</v>
      </c>
      <c r="B400" s="60" t="s">
        <v>101</v>
      </c>
      <c r="C400" s="60">
        <v>2</v>
      </c>
      <c r="D400" s="60">
        <v>902</v>
      </c>
      <c r="E400" s="60">
        <v>1324</v>
      </c>
      <c r="F400" s="61">
        <v>612</v>
      </c>
      <c r="G400" s="19"/>
      <c r="H400" s="12"/>
      <c r="I400" s="12"/>
      <c r="J400" s="12"/>
      <c r="K400" s="12">
        <v>42000</v>
      </c>
      <c r="L400" s="12">
        <v>0</v>
      </c>
      <c r="M400" s="12"/>
      <c r="N400" s="12"/>
      <c r="O400" s="12"/>
      <c r="P400" s="12"/>
      <c r="Q400" s="12"/>
      <c r="R400" s="19">
        <f>G400+H400+I400+J400+K400+L400+M400+N400+O400+P400+Q400</f>
        <v>42000</v>
      </c>
      <c r="S400" s="100"/>
    </row>
    <row r="401" spans="1:19" ht="21">
      <c r="A401" s="63" t="s">
        <v>63</v>
      </c>
      <c r="B401" s="64" t="s">
        <v>101</v>
      </c>
      <c r="C401" s="64">
        <v>2</v>
      </c>
      <c r="D401" s="64">
        <v>921</v>
      </c>
      <c r="E401" s="64"/>
      <c r="F401" s="61"/>
      <c r="G401" s="66">
        <f>G402+G413+G417+G425+G432</f>
        <v>32378776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66">
        <f>R402+R413+R417+R425+R432+R436</f>
        <v>38282111.22</v>
      </c>
      <c r="S401" s="99"/>
    </row>
    <row r="402" spans="1:19" ht="22.5">
      <c r="A402" s="71" t="s">
        <v>72</v>
      </c>
      <c r="B402" s="60" t="s">
        <v>101</v>
      </c>
      <c r="C402" s="60">
        <v>2</v>
      </c>
      <c r="D402" s="60">
        <v>921</v>
      </c>
      <c r="E402" s="60">
        <v>1004</v>
      </c>
      <c r="F402" s="70" t="s">
        <v>0</v>
      </c>
      <c r="G402" s="19">
        <f>G403+G407+G409</f>
        <v>4676000</v>
      </c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9">
        <f>R403+R407+R409</f>
        <v>4678415.68</v>
      </c>
      <c r="S402" s="100"/>
    </row>
    <row r="403" spans="1:19" ht="45">
      <c r="A403" s="13" t="s">
        <v>14</v>
      </c>
      <c r="B403" s="60" t="s">
        <v>101</v>
      </c>
      <c r="C403" s="60">
        <v>2</v>
      </c>
      <c r="D403" s="60">
        <v>921</v>
      </c>
      <c r="E403" s="60">
        <v>1004</v>
      </c>
      <c r="F403" s="61" t="s">
        <v>15</v>
      </c>
      <c r="G403" s="19">
        <f>G404</f>
        <v>4312078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9">
        <f>R404</f>
        <v>4314493.68</v>
      </c>
      <c r="S403" s="100"/>
    </row>
    <row r="404" spans="1:19" ht="22.5">
      <c r="A404" s="13" t="s">
        <v>16</v>
      </c>
      <c r="B404" s="60" t="s">
        <v>101</v>
      </c>
      <c r="C404" s="60">
        <v>2</v>
      </c>
      <c r="D404" s="60">
        <v>921</v>
      </c>
      <c r="E404" s="60">
        <v>1004</v>
      </c>
      <c r="F404" s="61" t="s">
        <v>17</v>
      </c>
      <c r="G404" s="19">
        <f>G405+G406</f>
        <v>4312078</v>
      </c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9">
        <f>R405+R406</f>
        <v>4314493.68</v>
      </c>
      <c r="S404" s="100"/>
    </row>
    <row r="405" spans="1:19" ht="22.5">
      <c r="A405" s="13" t="s">
        <v>16</v>
      </c>
      <c r="B405" s="60" t="s">
        <v>101</v>
      </c>
      <c r="C405" s="60">
        <v>2</v>
      </c>
      <c r="D405" s="60">
        <v>921</v>
      </c>
      <c r="E405" s="60">
        <v>1004</v>
      </c>
      <c r="F405" s="61">
        <v>121</v>
      </c>
      <c r="G405" s="19">
        <v>4169978</v>
      </c>
      <c r="H405" s="12">
        <v>2415.68</v>
      </c>
      <c r="I405" s="12"/>
      <c r="J405" s="12"/>
      <c r="K405" s="12"/>
      <c r="L405" s="12"/>
      <c r="M405" s="12"/>
      <c r="N405" s="12"/>
      <c r="O405" s="12"/>
      <c r="P405" s="12"/>
      <c r="Q405" s="12"/>
      <c r="R405" s="19">
        <f>G405+H405+I405+J405+K405+L405+M405+N405+O405+P405+Q405</f>
        <v>4172393.68</v>
      </c>
      <c r="S405" s="100"/>
    </row>
    <row r="406" spans="1:19" ht="22.5">
      <c r="A406" s="13" t="s">
        <v>71</v>
      </c>
      <c r="B406" s="60" t="s">
        <v>101</v>
      </c>
      <c r="C406" s="60">
        <v>2</v>
      </c>
      <c r="D406" s="60">
        <v>921</v>
      </c>
      <c r="E406" s="60">
        <v>1004</v>
      </c>
      <c r="F406" s="61">
        <v>122</v>
      </c>
      <c r="G406" s="19">
        <v>142100</v>
      </c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9">
        <f>G406+H406+I406+J406+K406+L406+M406+N406+O406+P406+Q406</f>
        <v>142100</v>
      </c>
      <c r="S406" s="100"/>
    </row>
    <row r="407" spans="1:19" ht="22.5">
      <c r="A407" s="13" t="s">
        <v>18</v>
      </c>
      <c r="B407" s="60" t="s">
        <v>101</v>
      </c>
      <c r="C407" s="60">
        <v>2</v>
      </c>
      <c r="D407" s="60">
        <v>921</v>
      </c>
      <c r="E407" s="60">
        <v>1004</v>
      </c>
      <c r="F407" s="61" t="s">
        <v>19</v>
      </c>
      <c r="G407" s="19">
        <f>G408</f>
        <v>360722</v>
      </c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9">
        <f>R408</f>
        <v>360634.78</v>
      </c>
      <c r="S407" s="100"/>
    </row>
    <row r="408" spans="1:19" ht="22.5">
      <c r="A408" s="13" t="s">
        <v>20</v>
      </c>
      <c r="B408" s="60" t="s">
        <v>101</v>
      </c>
      <c r="C408" s="60">
        <v>2</v>
      </c>
      <c r="D408" s="60">
        <v>921</v>
      </c>
      <c r="E408" s="60">
        <v>1004</v>
      </c>
      <c r="F408" s="61" t="s">
        <v>21</v>
      </c>
      <c r="G408" s="19">
        <v>360722</v>
      </c>
      <c r="H408" s="12"/>
      <c r="I408" s="12"/>
      <c r="J408" s="12"/>
      <c r="K408" s="12"/>
      <c r="L408" s="12"/>
      <c r="M408" s="12"/>
      <c r="N408" s="12"/>
      <c r="O408" s="12">
        <v>-87.22</v>
      </c>
      <c r="P408" s="12"/>
      <c r="Q408" s="12"/>
      <c r="R408" s="19">
        <f>G408+H408+I408+J408+K408+L408+M408+N408+O408+P408+Q408</f>
        <v>360634.78</v>
      </c>
      <c r="S408" s="100"/>
    </row>
    <row r="409" spans="1:19" ht="11.25">
      <c r="A409" s="13" t="s">
        <v>22</v>
      </c>
      <c r="B409" s="60" t="s">
        <v>101</v>
      </c>
      <c r="C409" s="60">
        <v>2</v>
      </c>
      <c r="D409" s="60">
        <v>921</v>
      </c>
      <c r="E409" s="60">
        <v>1004</v>
      </c>
      <c r="F409" s="61" t="s">
        <v>23</v>
      </c>
      <c r="G409" s="19">
        <f>G410</f>
        <v>3200</v>
      </c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9">
        <f>R410</f>
        <v>3287.22</v>
      </c>
      <c r="S409" s="100"/>
    </row>
    <row r="410" spans="1:19" ht="11.25">
      <c r="A410" s="13" t="s">
        <v>51</v>
      </c>
      <c r="B410" s="60" t="s">
        <v>101</v>
      </c>
      <c r="C410" s="60">
        <v>2</v>
      </c>
      <c r="D410" s="60">
        <v>921</v>
      </c>
      <c r="E410" s="60">
        <v>1004</v>
      </c>
      <c r="F410" s="61">
        <v>850</v>
      </c>
      <c r="G410" s="19">
        <f>G411+G412</f>
        <v>3200</v>
      </c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9">
        <f>R411+R412</f>
        <v>3287.22</v>
      </c>
      <c r="S410" s="100"/>
    </row>
    <row r="411" spans="1:19" ht="22.5" hidden="1">
      <c r="A411" s="13" t="s">
        <v>24</v>
      </c>
      <c r="B411" s="60" t="s">
        <v>101</v>
      </c>
      <c r="C411" s="60">
        <v>2</v>
      </c>
      <c r="D411" s="60">
        <v>921</v>
      </c>
      <c r="E411" s="60">
        <v>1004</v>
      </c>
      <c r="F411" s="61" t="s">
        <v>25</v>
      </c>
      <c r="G411" s="19">
        <v>0</v>
      </c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9">
        <v>0</v>
      </c>
      <c r="S411" s="100"/>
    </row>
    <row r="412" spans="1:19" ht="11.25">
      <c r="A412" s="13" t="s">
        <v>26</v>
      </c>
      <c r="B412" s="60" t="s">
        <v>101</v>
      </c>
      <c r="C412" s="60">
        <v>2</v>
      </c>
      <c r="D412" s="60">
        <v>921</v>
      </c>
      <c r="E412" s="60">
        <v>1004</v>
      </c>
      <c r="F412" s="61" t="s">
        <v>27</v>
      </c>
      <c r="G412" s="19">
        <v>3200</v>
      </c>
      <c r="H412" s="12"/>
      <c r="I412" s="12"/>
      <c r="J412" s="12"/>
      <c r="K412" s="12"/>
      <c r="L412" s="12"/>
      <c r="M412" s="12"/>
      <c r="N412" s="12"/>
      <c r="O412" s="12">
        <v>87.22</v>
      </c>
      <c r="P412" s="12"/>
      <c r="Q412" s="12"/>
      <c r="R412" s="19">
        <f>G412+H412+I412+J412+K412+L412+M412+N412+O412+P412+Q412</f>
        <v>3287.22</v>
      </c>
      <c r="S412" s="100"/>
    </row>
    <row r="413" spans="1:19" ht="67.5">
      <c r="A413" s="14" t="s">
        <v>143</v>
      </c>
      <c r="B413" s="60" t="s">
        <v>101</v>
      </c>
      <c r="C413" s="60">
        <v>2</v>
      </c>
      <c r="D413" s="60">
        <v>921</v>
      </c>
      <c r="E413" s="60">
        <v>1071</v>
      </c>
      <c r="F413" s="70" t="s">
        <v>0</v>
      </c>
      <c r="G413" s="19">
        <f>G414</f>
        <v>1212843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9">
        <f>R414</f>
        <v>1461060</v>
      </c>
      <c r="S413" s="100"/>
    </row>
    <row r="414" spans="1:19" ht="22.5">
      <c r="A414" s="13" t="s">
        <v>89</v>
      </c>
      <c r="B414" s="60" t="s">
        <v>101</v>
      </c>
      <c r="C414" s="60">
        <v>2</v>
      </c>
      <c r="D414" s="60">
        <v>921</v>
      </c>
      <c r="E414" s="60">
        <v>1071</v>
      </c>
      <c r="F414" s="61" t="s">
        <v>28</v>
      </c>
      <c r="G414" s="19">
        <f>G415</f>
        <v>1212843</v>
      </c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9">
        <f>R415</f>
        <v>1461060</v>
      </c>
      <c r="S414" s="100"/>
    </row>
    <row r="415" spans="1:19" ht="11.25">
      <c r="A415" s="13" t="s">
        <v>60</v>
      </c>
      <c r="B415" s="60" t="s">
        <v>101</v>
      </c>
      <c r="C415" s="60">
        <v>2</v>
      </c>
      <c r="D415" s="60">
        <v>921</v>
      </c>
      <c r="E415" s="60">
        <v>1071</v>
      </c>
      <c r="F415" s="61">
        <v>610</v>
      </c>
      <c r="G415" s="19">
        <f>G416</f>
        <v>1212843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9">
        <f>R416</f>
        <v>1461060</v>
      </c>
      <c r="S415" s="100"/>
    </row>
    <row r="416" spans="1:19" ht="45">
      <c r="A416" s="13" t="s">
        <v>29</v>
      </c>
      <c r="B416" s="60" t="s">
        <v>101</v>
      </c>
      <c r="C416" s="60">
        <v>2</v>
      </c>
      <c r="D416" s="60">
        <v>921</v>
      </c>
      <c r="E416" s="60">
        <v>1071</v>
      </c>
      <c r="F416" s="61" t="s">
        <v>30</v>
      </c>
      <c r="G416" s="19">
        <v>1212843</v>
      </c>
      <c r="H416" s="12"/>
      <c r="I416" s="12"/>
      <c r="J416" s="12"/>
      <c r="K416" s="12"/>
      <c r="L416" s="12"/>
      <c r="M416" s="12"/>
      <c r="N416" s="12"/>
      <c r="O416" s="12"/>
      <c r="P416" s="12"/>
      <c r="Q416" s="12">
        <v>248217</v>
      </c>
      <c r="R416" s="19">
        <f>G416+H416+I416+J416+K416+L416+M416+N416+O416+P416+Q416</f>
        <v>1461060</v>
      </c>
      <c r="S416" s="100"/>
    </row>
    <row r="417" spans="1:19" ht="45">
      <c r="A417" s="14" t="s">
        <v>144</v>
      </c>
      <c r="B417" s="60" t="s">
        <v>101</v>
      </c>
      <c r="C417" s="60">
        <v>2</v>
      </c>
      <c r="D417" s="60">
        <v>921</v>
      </c>
      <c r="E417" s="60">
        <v>1072</v>
      </c>
      <c r="F417" s="61"/>
      <c r="G417" s="19">
        <f>G418</f>
        <v>21241220</v>
      </c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9">
        <f>R418</f>
        <v>21241220</v>
      </c>
      <c r="S417" s="100"/>
    </row>
    <row r="418" spans="1:19" ht="22.5">
      <c r="A418" s="13" t="s">
        <v>89</v>
      </c>
      <c r="B418" s="60" t="s">
        <v>101</v>
      </c>
      <c r="C418" s="60">
        <v>2</v>
      </c>
      <c r="D418" s="60">
        <v>921</v>
      </c>
      <c r="E418" s="60">
        <v>1072</v>
      </c>
      <c r="F418" s="61" t="s">
        <v>28</v>
      </c>
      <c r="G418" s="19">
        <f>G419</f>
        <v>21241220</v>
      </c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9">
        <f>R419</f>
        <v>21241220</v>
      </c>
      <c r="S418" s="100"/>
    </row>
    <row r="419" spans="1:19" ht="11.25">
      <c r="A419" s="13" t="s">
        <v>60</v>
      </c>
      <c r="B419" s="60" t="s">
        <v>101</v>
      </c>
      <c r="C419" s="60">
        <v>2</v>
      </c>
      <c r="D419" s="60">
        <v>921</v>
      </c>
      <c r="E419" s="60">
        <v>1072</v>
      </c>
      <c r="F419" s="61">
        <v>610</v>
      </c>
      <c r="G419" s="19">
        <f>G420</f>
        <v>21241220</v>
      </c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9">
        <f>R420</f>
        <v>21241220</v>
      </c>
      <c r="S419" s="100"/>
    </row>
    <row r="420" spans="1:19" ht="45">
      <c r="A420" s="13" t="s">
        <v>29</v>
      </c>
      <c r="B420" s="60" t="s">
        <v>101</v>
      </c>
      <c r="C420" s="60">
        <v>2</v>
      </c>
      <c r="D420" s="60">
        <v>921</v>
      </c>
      <c r="E420" s="60">
        <v>1072</v>
      </c>
      <c r="F420" s="61" t="s">
        <v>30</v>
      </c>
      <c r="G420" s="19">
        <v>21241220</v>
      </c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9">
        <f>G420+H420+I420+J420+K420+L420+M420+N420+O420+P420+Q420</f>
        <v>21241220</v>
      </c>
      <c r="S420" s="100"/>
    </row>
    <row r="421" spans="1:19" ht="22.5" hidden="1">
      <c r="A421" s="71" t="s">
        <v>86</v>
      </c>
      <c r="B421" s="60" t="s">
        <v>101</v>
      </c>
      <c r="C421" s="60">
        <v>2</v>
      </c>
      <c r="D421" s="60">
        <v>902</v>
      </c>
      <c r="E421" s="60">
        <v>1324</v>
      </c>
      <c r="F421" s="61"/>
      <c r="G421" s="19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9">
        <f>R422</f>
        <v>0</v>
      </c>
      <c r="S421" s="100"/>
    </row>
    <row r="422" spans="1:19" ht="22.5" hidden="1">
      <c r="A422" s="13" t="s">
        <v>89</v>
      </c>
      <c r="B422" s="60" t="s">
        <v>101</v>
      </c>
      <c r="C422" s="60">
        <v>2</v>
      </c>
      <c r="D422" s="60">
        <v>902</v>
      </c>
      <c r="E422" s="60">
        <v>1324</v>
      </c>
      <c r="F422" s="61" t="s">
        <v>28</v>
      </c>
      <c r="G422" s="19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9">
        <f>R423</f>
        <v>0</v>
      </c>
      <c r="S422" s="100"/>
    </row>
    <row r="423" spans="1:19" ht="11.25" hidden="1">
      <c r="A423" s="13" t="s">
        <v>60</v>
      </c>
      <c r="B423" s="60" t="s">
        <v>101</v>
      </c>
      <c r="C423" s="60">
        <v>2</v>
      </c>
      <c r="D423" s="60">
        <v>902</v>
      </c>
      <c r="E423" s="60">
        <v>1324</v>
      </c>
      <c r="F423" s="61">
        <v>610</v>
      </c>
      <c r="G423" s="19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9">
        <f>R424</f>
        <v>0</v>
      </c>
      <c r="S423" s="100"/>
    </row>
    <row r="424" spans="1:19" ht="11.25" hidden="1">
      <c r="A424" s="55" t="s">
        <v>168</v>
      </c>
      <c r="B424" s="60" t="s">
        <v>101</v>
      </c>
      <c r="C424" s="60">
        <v>2</v>
      </c>
      <c r="D424" s="60">
        <v>902</v>
      </c>
      <c r="E424" s="60">
        <v>1324</v>
      </c>
      <c r="F424" s="61">
        <v>612</v>
      </c>
      <c r="G424" s="19"/>
      <c r="H424" s="12"/>
      <c r="I424" s="12"/>
      <c r="J424" s="12"/>
      <c r="K424" s="12">
        <v>0</v>
      </c>
      <c r="L424" s="12"/>
      <c r="M424" s="12"/>
      <c r="N424" s="12"/>
      <c r="O424" s="12"/>
      <c r="P424" s="12"/>
      <c r="Q424" s="12"/>
      <c r="R424" s="19">
        <v>0</v>
      </c>
      <c r="S424" s="100"/>
    </row>
    <row r="425" spans="1:19" ht="22.5">
      <c r="A425" s="71" t="s">
        <v>86</v>
      </c>
      <c r="B425" s="60" t="s">
        <v>101</v>
      </c>
      <c r="C425" s="60">
        <v>2</v>
      </c>
      <c r="D425" s="60">
        <v>921</v>
      </c>
      <c r="E425" s="60">
        <v>1324</v>
      </c>
      <c r="F425" s="61"/>
      <c r="G425" s="19">
        <f>G428</f>
        <v>1503221</v>
      </c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9">
        <f>R428+R426</f>
        <v>7155923.54</v>
      </c>
      <c r="S425" s="100"/>
    </row>
    <row r="426" spans="1:19" ht="22.5">
      <c r="A426" s="13" t="s">
        <v>18</v>
      </c>
      <c r="B426" s="60" t="s">
        <v>101</v>
      </c>
      <c r="C426" s="60">
        <v>2</v>
      </c>
      <c r="D426" s="60">
        <v>921</v>
      </c>
      <c r="E426" s="60">
        <v>1324</v>
      </c>
      <c r="F426" s="61">
        <v>200</v>
      </c>
      <c r="G426" s="19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9">
        <f>R427</f>
        <v>84236.2</v>
      </c>
      <c r="S426" s="100"/>
    </row>
    <row r="427" spans="1:19" ht="22.5">
      <c r="A427" s="13" t="s">
        <v>20</v>
      </c>
      <c r="B427" s="60" t="s">
        <v>101</v>
      </c>
      <c r="C427" s="60">
        <v>2</v>
      </c>
      <c r="D427" s="60">
        <v>921</v>
      </c>
      <c r="E427" s="60">
        <v>1324</v>
      </c>
      <c r="F427" s="61">
        <v>240</v>
      </c>
      <c r="G427" s="19"/>
      <c r="H427" s="12"/>
      <c r="I427" s="12"/>
      <c r="J427" s="12"/>
      <c r="K427" s="12"/>
      <c r="L427" s="12"/>
      <c r="M427" s="12"/>
      <c r="N427" s="12">
        <v>17516.2</v>
      </c>
      <c r="O427" s="12">
        <v>66720</v>
      </c>
      <c r="P427" s="12"/>
      <c r="Q427" s="12"/>
      <c r="R427" s="19">
        <f>G427+H427+I427+J427+K427+L427+M427+N427+O427+P427+Q427</f>
        <v>84236.2</v>
      </c>
      <c r="S427" s="100"/>
    </row>
    <row r="428" spans="1:19" ht="22.5">
      <c r="A428" s="13" t="s">
        <v>89</v>
      </c>
      <c r="B428" s="60" t="s">
        <v>101</v>
      </c>
      <c r="C428" s="60">
        <v>2</v>
      </c>
      <c r="D428" s="60">
        <v>921</v>
      </c>
      <c r="E428" s="60">
        <v>1324</v>
      </c>
      <c r="F428" s="61" t="s">
        <v>28</v>
      </c>
      <c r="G428" s="19">
        <f>G429</f>
        <v>1503221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9">
        <f>R429</f>
        <v>7071687.34</v>
      </c>
      <c r="S428" s="100"/>
    </row>
    <row r="429" spans="1:19" ht="11.25">
      <c r="A429" s="13" t="s">
        <v>60</v>
      </c>
      <c r="B429" s="60" t="s">
        <v>101</v>
      </c>
      <c r="C429" s="60">
        <v>2</v>
      </c>
      <c r="D429" s="60">
        <v>921</v>
      </c>
      <c r="E429" s="60">
        <v>1324</v>
      </c>
      <c r="F429" s="61">
        <v>610</v>
      </c>
      <c r="G429" s="19">
        <f>G430</f>
        <v>1503221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9">
        <f>R430+R431</f>
        <v>7071687.34</v>
      </c>
      <c r="S429" s="100"/>
    </row>
    <row r="430" spans="1:19" ht="45" hidden="1">
      <c r="A430" s="13" t="s">
        <v>29</v>
      </c>
      <c r="B430" s="60" t="s">
        <v>101</v>
      </c>
      <c r="C430" s="60">
        <v>2</v>
      </c>
      <c r="D430" s="60">
        <v>921</v>
      </c>
      <c r="E430" s="60">
        <v>1324</v>
      </c>
      <c r="F430" s="61" t="s">
        <v>30</v>
      </c>
      <c r="G430" s="19">
        <v>1503221</v>
      </c>
      <c r="H430" s="12">
        <v>-1503221</v>
      </c>
      <c r="I430" s="12"/>
      <c r="J430" s="12"/>
      <c r="K430" s="12"/>
      <c r="L430" s="12"/>
      <c r="M430" s="12"/>
      <c r="N430" s="12"/>
      <c r="O430" s="12"/>
      <c r="P430" s="12"/>
      <c r="Q430" s="12"/>
      <c r="R430" s="19">
        <f>G430+H430</f>
        <v>0</v>
      </c>
      <c r="S430" s="100"/>
    </row>
    <row r="431" spans="1:19" ht="11.25">
      <c r="A431" s="55" t="s">
        <v>168</v>
      </c>
      <c r="B431" s="60" t="s">
        <v>101</v>
      </c>
      <c r="C431" s="60">
        <v>2</v>
      </c>
      <c r="D431" s="60">
        <v>921</v>
      </c>
      <c r="E431" s="60">
        <v>1324</v>
      </c>
      <c r="F431" s="61">
        <v>612</v>
      </c>
      <c r="G431" s="19"/>
      <c r="H431" s="12">
        <v>1503221</v>
      </c>
      <c r="I431" s="12">
        <v>1023000</v>
      </c>
      <c r="J431" s="12"/>
      <c r="K431" s="12">
        <v>1665297</v>
      </c>
      <c r="L431" s="12">
        <v>234298</v>
      </c>
      <c r="M431" s="12">
        <v>582466.96</v>
      </c>
      <c r="N431" s="12">
        <v>200200</v>
      </c>
      <c r="O431" s="12">
        <v>904201.38</v>
      </c>
      <c r="P431" s="12">
        <v>607584</v>
      </c>
      <c r="Q431" s="12">
        <v>351419</v>
      </c>
      <c r="R431" s="19">
        <f>G431+H431+I431+J431+K431+L431+M431+N431+O431+P431+Q431</f>
        <v>7071687.34</v>
      </c>
      <c r="S431" s="100"/>
    </row>
    <row r="432" spans="1:19" ht="33.75">
      <c r="A432" s="15" t="s">
        <v>145</v>
      </c>
      <c r="B432" s="60" t="s">
        <v>101</v>
      </c>
      <c r="C432" s="60">
        <v>2</v>
      </c>
      <c r="D432" s="60">
        <v>921</v>
      </c>
      <c r="E432" s="60">
        <v>1478</v>
      </c>
      <c r="F432" s="61"/>
      <c r="G432" s="19">
        <f>G433</f>
        <v>3745492</v>
      </c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9">
        <f>R433</f>
        <v>3745492</v>
      </c>
      <c r="S432" s="100"/>
    </row>
    <row r="433" spans="1:19" ht="11.25">
      <c r="A433" s="13" t="s">
        <v>35</v>
      </c>
      <c r="B433" s="60" t="s">
        <v>101</v>
      </c>
      <c r="C433" s="60">
        <v>2</v>
      </c>
      <c r="D433" s="60">
        <v>921</v>
      </c>
      <c r="E433" s="60">
        <v>1478</v>
      </c>
      <c r="F433" s="61">
        <v>300</v>
      </c>
      <c r="G433" s="19">
        <f>G434</f>
        <v>3745492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9">
        <f>R434</f>
        <v>3745492</v>
      </c>
      <c r="S433" s="100"/>
    </row>
    <row r="434" spans="1:19" ht="11.25">
      <c r="A434" s="13" t="s">
        <v>61</v>
      </c>
      <c r="B434" s="60" t="s">
        <v>101</v>
      </c>
      <c r="C434" s="60">
        <v>2</v>
      </c>
      <c r="D434" s="60">
        <v>921</v>
      </c>
      <c r="E434" s="60">
        <v>1478</v>
      </c>
      <c r="F434" s="61">
        <v>310</v>
      </c>
      <c r="G434" s="19">
        <f>G435</f>
        <v>3745492</v>
      </c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9">
        <f>R435</f>
        <v>3745492</v>
      </c>
      <c r="S434" s="100"/>
    </row>
    <row r="435" spans="1:19" ht="22.5">
      <c r="A435" s="13" t="s">
        <v>40</v>
      </c>
      <c r="B435" s="60" t="s">
        <v>101</v>
      </c>
      <c r="C435" s="60">
        <v>2</v>
      </c>
      <c r="D435" s="60">
        <v>921</v>
      </c>
      <c r="E435" s="60">
        <v>1478</v>
      </c>
      <c r="F435" s="61">
        <v>313</v>
      </c>
      <c r="G435" s="19">
        <v>3745492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9">
        <f>G435+H435+I435+J435+K435+L435+M435+N435+O435+P435+Q435</f>
        <v>3745492</v>
      </c>
      <c r="S435" s="100"/>
    </row>
    <row r="436" spans="1:19" ht="24" hidden="1">
      <c r="A436" s="79" t="s">
        <v>190</v>
      </c>
      <c r="B436" s="60" t="s">
        <v>101</v>
      </c>
      <c r="C436" s="60">
        <v>2</v>
      </c>
      <c r="D436" s="60">
        <v>921</v>
      </c>
      <c r="E436" s="60">
        <v>1479</v>
      </c>
      <c r="F436" s="61"/>
      <c r="G436" s="19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9">
        <f>R437</f>
        <v>0</v>
      </c>
      <c r="S436" s="100"/>
    </row>
    <row r="437" spans="1:19" ht="22.5" hidden="1">
      <c r="A437" s="13" t="s">
        <v>89</v>
      </c>
      <c r="B437" s="60" t="s">
        <v>101</v>
      </c>
      <c r="C437" s="60">
        <v>2</v>
      </c>
      <c r="D437" s="60">
        <v>921</v>
      </c>
      <c r="E437" s="60">
        <v>1479</v>
      </c>
      <c r="F437" s="61">
        <v>600</v>
      </c>
      <c r="G437" s="19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9">
        <f>R438</f>
        <v>0</v>
      </c>
      <c r="S437" s="100"/>
    </row>
    <row r="438" spans="1:19" ht="11.25" hidden="1">
      <c r="A438" s="13" t="s">
        <v>60</v>
      </c>
      <c r="B438" s="60" t="s">
        <v>101</v>
      </c>
      <c r="C438" s="60">
        <v>2</v>
      </c>
      <c r="D438" s="60">
        <v>921</v>
      </c>
      <c r="E438" s="60">
        <v>1479</v>
      </c>
      <c r="F438" s="61">
        <v>610</v>
      </c>
      <c r="G438" s="19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9">
        <f>R439</f>
        <v>0</v>
      </c>
      <c r="S438" s="100"/>
    </row>
    <row r="439" spans="1:19" ht="11.25" hidden="1">
      <c r="A439" s="55" t="s">
        <v>168</v>
      </c>
      <c r="B439" s="60" t="s">
        <v>101</v>
      </c>
      <c r="C439" s="60">
        <v>2</v>
      </c>
      <c r="D439" s="60">
        <v>921</v>
      </c>
      <c r="E439" s="60">
        <v>1479</v>
      </c>
      <c r="F439" s="61">
        <v>612</v>
      </c>
      <c r="G439" s="19"/>
      <c r="H439" s="12"/>
      <c r="I439" s="12"/>
      <c r="J439" s="12"/>
      <c r="K439" s="12"/>
      <c r="L439" s="12">
        <v>0</v>
      </c>
      <c r="M439" s="12"/>
      <c r="N439" s="12"/>
      <c r="O439" s="12"/>
      <c r="P439" s="12"/>
      <c r="Q439" s="12"/>
      <c r="R439" s="19">
        <f>L439</f>
        <v>0</v>
      </c>
      <c r="S439" s="100"/>
    </row>
    <row r="440" spans="1:19" ht="31.5">
      <c r="A440" s="63" t="s">
        <v>104</v>
      </c>
      <c r="B440" s="64" t="s">
        <v>105</v>
      </c>
      <c r="C440" s="64"/>
      <c r="D440" s="64"/>
      <c r="E440" s="64"/>
      <c r="F440" s="65"/>
      <c r="G440" s="66">
        <f>G441</f>
        <v>15210822.530000001</v>
      </c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66">
        <f>R441</f>
        <v>14697479.030000001</v>
      </c>
      <c r="S440" s="99"/>
    </row>
    <row r="441" spans="1:19" ht="21">
      <c r="A441" s="75" t="s">
        <v>65</v>
      </c>
      <c r="B441" s="64" t="s">
        <v>105</v>
      </c>
      <c r="C441" s="64">
        <v>0</v>
      </c>
      <c r="D441" s="64">
        <v>961</v>
      </c>
      <c r="E441" s="64"/>
      <c r="F441" s="69"/>
      <c r="G441" s="66">
        <f>G442+G453+G457</f>
        <v>15210822.530000001</v>
      </c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66">
        <f>R442+R453+R457</f>
        <v>14697479.030000001</v>
      </c>
      <c r="S441" s="99"/>
    </row>
    <row r="442" spans="1:19" ht="22.5">
      <c r="A442" s="71" t="s">
        <v>85</v>
      </c>
      <c r="B442" s="60" t="s">
        <v>105</v>
      </c>
      <c r="C442" s="60">
        <v>0</v>
      </c>
      <c r="D442" s="60">
        <v>961</v>
      </c>
      <c r="E442" s="80">
        <v>1004</v>
      </c>
      <c r="F442" s="70" t="s">
        <v>0</v>
      </c>
      <c r="G442" s="19">
        <f>G443+G447+G449</f>
        <v>7239000</v>
      </c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9">
        <f>R443+R447+R449</f>
        <v>7245100</v>
      </c>
      <c r="S442" s="100"/>
    </row>
    <row r="443" spans="1:19" ht="45">
      <c r="A443" s="13" t="s">
        <v>14</v>
      </c>
      <c r="B443" s="60" t="s">
        <v>105</v>
      </c>
      <c r="C443" s="60">
        <v>0</v>
      </c>
      <c r="D443" s="60">
        <v>961</v>
      </c>
      <c r="E443" s="80">
        <v>1004</v>
      </c>
      <c r="F443" s="61" t="s">
        <v>15</v>
      </c>
      <c r="G443" s="19">
        <f>G444</f>
        <v>6443341</v>
      </c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9">
        <f>R444</f>
        <v>6340451</v>
      </c>
      <c r="S443" s="100"/>
    </row>
    <row r="444" spans="1:19" ht="22.5">
      <c r="A444" s="13" t="s">
        <v>16</v>
      </c>
      <c r="B444" s="60" t="s">
        <v>105</v>
      </c>
      <c r="C444" s="60">
        <v>0</v>
      </c>
      <c r="D444" s="60">
        <v>961</v>
      </c>
      <c r="E444" s="80">
        <v>1004</v>
      </c>
      <c r="F444" s="61" t="s">
        <v>17</v>
      </c>
      <c r="G444" s="19">
        <f>G445+G446</f>
        <v>6443341</v>
      </c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9">
        <f>R445+R446</f>
        <v>6340451</v>
      </c>
      <c r="S444" s="100"/>
    </row>
    <row r="445" spans="1:19" ht="33.75">
      <c r="A445" s="13" t="s">
        <v>87</v>
      </c>
      <c r="B445" s="60" t="s">
        <v>105</v>
      </c>
      <c r="C445" s="60">
        <v>0</v>
      </c>
      <c r="D445" s="60">
        <v>961</v>
      </c>
      <c r="E445" s="80">
        <v>1004</v>
      </c>
      <c r="F445" s="61">
        <v>121</v>
      </c>
      <c r="G445" s="19">
        <v>6213726</v>
      </c>
      <c r="H445" s="12">
        <v>184973</v>
      </c>
      <c r="I445" s="12"/>
      <c r="J445" s="12"/>
      <c r="K445" s="12">
        <v>-225673</v>
      </c>
      <c r="L445" s="12"/>
      <c r="M445" s="12"/>
      <c r="N445" s="12">
        <v>-79514</v>
      </c>
      <c r="O445" s="12"/>
      <c r="P445" s="12"/>
      <c r="Q445" s="12">
        <v>35926</v>
      </c>
      <c r="R445" s="19">
        <f>G445+H445+I445+J445+K445+L445+M445+N445+O445+P445+Q445</f>
        <v>6129438</v>
      </c>
      <c r="S445" s="100"/>
    </row>
    <row r="446" spans="1:19" ht="22.5">
      <c r="A446" s="13" t="s">
        <v>71</v>
      </c>
      <c r="B446" s="60" t="s">
        <v>105</v>
      </c>
      <c r="C446" s="60">
        <v>0</v>
      </c>
      <c r="D446" s="60">
        <v>961</v>
      </c>
      <c r="E446" s="80">
        <v>1004</v>
      </c>
      <c r="F446" s="61">
        <v>122</v>
      </c>
      <c r="G446" s="19">
        <v>229615</v>
      </c>
      <c r="H446" s="12"/>
      <c r="I446" s="12"/>
      <c r="J446" s="12"/>
      <c r="K446" s="12"/>
      <c r="L446" s="12"/>
      <c r="M446" s="12"/>
      <c r="N446" s="12"/>
      <c r="O446" s="12"/>
      <c r="P446" s="12"/>
      <c r="Q446" s="12">
        <v>-18602</v>
      </c>
      <c r="R446" s="19">
        <f>G446+H446+I446+J446+K446+L446+M446+N446+O446+P446+Q446</f>
        <v>211013</v>
      </c>
      <c r="S446" s="100"/>
    </row>
    <row r="447" spans="1:19" ht="22.5">
      <c r="A447" s="13" t="s">
        <v>18</v>
      </c>
      <c r="B447" s="60" t="s">
        <v>105</v>
      </c>
      <c r="C447" s="60">
        <v>0</v>
      </c>
      <c r="D447" s="60">
        <v>961</v>
      </c>
      <c r="E447" s="80">
        <v>1004</v>
      </c>
      <c r="F447" s="61" t="s">
        <v>19</v>
      </c>
      <c r="G447" s="19">
        <f>G448</f>
        <v>782555</v>
      </c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9">
        <f>R448</f>
        <v>891545</v>
      </c>
      <c r="S447" s="100"/>
    </row>
    <row r="448" spans="1:19" ht="22.5">
      <c r="A448" s="13" t="s">
        <v>20</v>
      </c>
      <c r="B448" s="60" t="s">
        <v>105</v>
      </c>
      <c r="C448" s="60">
        <v>0</v>
      </c>
      <c r="D448" s="60">
        <v>961</v>
      </c>
      <c r="E448" s="80">
        <v>1004</v>
      </c>
      <c r="F448" s="61" t="s">
        <v>21</v>
      </c>
      <c r="G448" s="19">
        <v>782555</v>
      </c>
      <c r="H448" s="12"/>
      <c r="I448" s="12"/>
      <c r="J448" s="12"/>
      <c r="K448" s="12"/>
      <c r="L448" s="12"/>
      <c r="M448" s="12"/>
      <c r="N448" s="12">
        <v>79514</v>
      </c>
      <c r="O448" s="12"/>
      <c r="P448" s="12"/>
      <c r="Q448" s="12">
        <v>29476</v>
      </c>
      <c r="R448" s="19">
        <f>G448+H448+I448+J448+K448+L448+M448+N448+O448+P448+Q448</f>
        <v>891545</v>
      </c>
      <c r="S448" s="100"/>
    </row>
    <row r="449" spans="1:19" ht="11.25">
      <c r="A449" s="13" t="s">
        <v>22</v>
      </c>
      <c r="B449" s="60" t="s">
        <v>105</v>
      </c>
      <c r="C449" s="60">
        <v>0</v>
      </c>
      <c r="D449" s="60">
        <v>961</v>
      </c>
      <c r="E449" s="80">
        <v>1004</v>
      </c>
      <c r="F449" s="61" t="s">
        <v>23</v>
      </c>
      <c r="G449" s="19">
        <f>G450</f>
        <v>13104</v>
      </c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9">
        <f>R450</f>
        <v>13104</v>
      </c>
      <c r="S449" s="100"/>
    </row>
    <row r="450" spans="1:19" ht="11.25">
      <c r="A450" s="13" t="s">
        <v>51</v>
      </c>
      <c r="B450" s="60" t="s">
        <v>105</v>
      </c>
      <c r="C450" s="60">
        <v>0</v>
      </c>
      <c r="D450" s="60">
        <v>961</v>
      </c>
      <c r="E450" s="80">
        <v>1004</v>
      </c>
      <c r="F450" s="61">
        <v>850</v>
      </c>
      <c r="G450" s="19">
        <f>G451+G452</f>
        <v>13104</v>
      </c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9">
        <f>R451+R452</f>
        <v>13104</v>
      </c>
      <c r="S450" s="100"/>
    </row>
    <row r="451" spans="1:19" ht="22.5">
      <c r="A451" s="13" t="s">
        <v>24</v>
      </c>
      <c r="B451" s="60" t="s">
        <v>105</v>
      </c>
      <c r="C451" s="60">
        <v>0</v>
      </c>
      <c r="D451" s="60">
        <v>961</v>
      </c>
      <c r="E451" s="80">
        <v>1004</v>
      </c>
      <c r="F451" s="61" t="s">
        <v>25</v>
      </c>
      <c r="G451" s="19">
        <v>6100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9">
        <f>G451+H451+I451+J451+K451+L451+M451+N451+O451+P451+Q451</f>
        <v>6100</v>
      </c>
      <c r="S451" s="100"/>
    </row>
    <row r="452" spans="1:19" ht="11.25">
      <c r="A452" s="13" t="s">
        <v>26</v>
      </c>
      <c r="B452" s="60" t="s">
        <v>105</v>
      </c>
      <c r="C452" s="60">
        <v>0</v>
      </c>
      <c r="D452" s="60">
        <v>961</v>
      </c>
      <c r="E452" s="80">
        <v>1004</v>
      </c>
      <c r="F452" s="61" t="s">
        <v>27</v>
      </c>
      <c r="G452" s="19">
        <v>7004</v>
      </c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9">
        <f>G452+H452+I452+J452+K452+L452+M452+N452+O452+P452+Q452</f>
        <v>7004</v>
      </c>
      <c r="S452" s="100"/>
    </row>
    <row r="453" spans="1:19" ht="22.5">
      <c r="A453" s="14" t="s">
        <v>146</v>
      </c>
      <c r="B453" s="60" t="s">
        <v>105</v>
      </c>
      <c r="C453" s="60">
        <v>0</v>
      </c>
      <c r="D453" s="60">
        <v>961</v>
      </c>
      <c r="E453" s="60">
        <v>1400</v>
      </c>
      <c r="F453" s="70" t="s">
        <v>0</v>
      </c>
      <c r="G453" s="19">
        <f>G454</f>
        <v>7971822.53</v>
      </c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9">
        <f>R454</f>
        <v>7452379.03</v>
      </c>
      <c r="S453" s="100"/>
    </row>
    <row r="454" spans="1:19" ht="11.25">
      <c r="A454" s="13" t="s">
        <v>43</v>
      </c>
      <c r="B454" s="60" t="s">
        <v>105</v>
      </c>
      <c r="C454" s="60">
        <v>0</v>
      </c>
      <c r="D454" s="60">
        <v>961</v>
      </c>
      <c r="E454" s="60">
        <v>1400</v>
      </c>
      <c r="F454" s="61" t="s">
        <v>44</v>
      </c>
      <c r="G454" s="19">
        <f>G455</f>
        <v>7971822.53</v>
      </c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9">
        <f>R455</f>
        <v>7452379.03</v>
      </c>
      <c r="S454" s="100"/>
    </row>
    <row r="455" spans="1:19" ht="11.25">
      <c r="A455" s="13" t="s">
        <v>66</v>
      </c>
      <c r="B455" s="60" t="s">
        <v>105</v>
      </c>
      <c r="C455" s="60">
        <v>0</v>
      </c>
      <c r="D455" s="60">
        <v>961</v>
      </c>
      <c r="E455" s="60">
        <v>1400</v>
      </c>
      <c r="F455" s="61">
        <v>730</v>
      </c>
      <c r="G455" s="19">
        <v>7971822.53</v>
      </c>
      <c r="H455" s="12"/>
      <c r="I455" s="12"/>
      <c r="J455" s="12"/>
      <c r="K455" s="12"/>
      <c r="L455" s="12"/>
      <c r="M455" s="12"/>
      <c r="N455" s="12"/>
      <c r="O455" s="12"/>
      <c r="P455" s="12"/>
      <c r="Q455" s="12">
        <v>-519443.5</v>
      </c>
      <c r="R455" s="19">
        <f>G455+H455+I455+J455+K455+L455+M455+N455+O455+P455+Q455</f>
        <v>7452379.03</v>
      </c>
      <c r="S455" s="100"/>
    </row>
    <row r="456" spans="1:19" ht="11.25" hidden="1">
      <c r="A456" s="13" t="s">
        <v>69</v>
      </c>
      <c r="B456" s="60" t="s">
        <v>105</v>
      </c>
      <c r="C456" s="60">
        <v>0</v>
      </c>
      <c r="D456" s="60">
        <v>961</v>
      </c>
      <c r="E456" s="60"/>
      <c r="F456" s="61"/>
      <c r="G456" s="19">
        <f>G457</f>
        <v>0</v>
      </c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9">
        <f>R457</f>
        <v>0</v>
      </c>
      <c r="S456" s="100"/>
    </row>
    <row r="457" spans="1:19" ht="11.25" hidden="1">
      <c r="A457" s="13" t="s">
        <v>69</v>
      </c>
      <c r="B457" s="60" t="s">
        <v>105</v>
      </c>
      <c r="C457" s="60">
        <v>0</v>
      </c>
      <c r="D457" s="60">
        <v>961</v>
      </c>
      <c r="E457" s="60">
        <v>1014</v>
      </c>
      <c r="F457" s="61"/>
      <c r="G457" s="19">
        <f>G458</f>
        <v>0</v>
      </c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9">
        <f>R458</f>
        <v>0</v>
      </c>
      <c r="S457" s="100"/>
    </row>
    <row r="458" spans="1:19" ht="11.25" hidden="1">
      <c r="A458" s="13" t="s">
        <v>69</v>
      </c>
      <c r="B458" s="60" t="s">
        <v>105</v>
      </c>
      <c r="C458" s="60">
        <v>0</v>
      </c>
      <c r="D458" s="60">
        <v>961</v>
      </c>
      <c r="E458" s="60">
        <v>1014</v>
      </c>
      <c r="F458" s="61">
        <v>999</v>
      </c>
      <c r="G458" s="19">
        <v>0</v>
      </c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9">
        <v>0</v>
      </c>
      <c r="S458" s="100"/>
    </row>
    <row r="459" spans="1:19" ht="31.5">
      <c r="A459" s="75" t="s">
        <v>106</v>
      </c>
      <c r="B459" s="64" t="s">
        <v>107</v>
      </c>
      <c r="C459" s="64"/>
      <c r="D459" s="64"/>
      <c r="E459" s="64"/>
      <c r="F459" s="65"/>
      <c r="G459" s="66">
        <f>G464+G468+G472</f>
        <v>140880</v>
      </c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66">
        <f>R464+R468+R472+R460</f>
        <v>214080</v>
      </c>
      <c r="S459" s="99"/>
    </row>
    <row r="460" spans="1:19" ht="11.25">
      <c r="A460" s="67" t="s">
        <v>50</v>
      </c>
      <c r="B460" s="64" t="s">
        <v>107</v>
      </c>
      <c r="C460" s="64">
        <v>0</v>
      </c>
      <c r="D460" s="64">
        <v>902</v>
      </c>
      <c r="E460" s="64"/>
      <c r="F460" s="65"/>
      <c r="G460" s="66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66">
        <f>R461</f>
        <v>30000</v>
      </c>
      <c r="S460" s="99"/>
    </row>
    <row r="461" spans="1:19" ht="22.5">
      <c r="A461" s="14" t="s">
        <v>83</v>
      </c>
      <c r="B461" s="60" t="s">
        <v>107</v>
      </c>
      <c r="C461" s="60">
        <v>0</v>
      </c>
      <c r="D461" s="64">
        <v>902</v>
      </c>
      <c r="E461" s="60">
        <v>1122</v>
      </c>
      <c r="F461" s="61"/>
      <c r="G461" s="66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66">
        <f>R462</f>
        <v>30000</v>
      </c>
      <c r="S461" s="99"/>
    </row>
    <row r="462" spans="1:19" ht="22.5">
      <c r="A462" s="13" t="s">
        <v>18</v>
      </c>
      <c r="B462" s="60" t="s">
        <v>107</v>
      </c>
      <c r="C462" s="60">
        <v>0</v>
      </c>
      <c r="D462" s="64">
        <v>902</v>
      </c>
      <c r="E462" s="60">
        <v>1122</v>
      </c>
      <c r="F462" s="61" t="s">
        <v>19</v>
      </c>
      <c r="G462" s="66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66">
        <f>R463</f>
        <v>30000</v>
      </c>
      <c r="S462" s="99"/>
    </row>
    <row r="463" spans="1:19" ht="22.5">
      <c r="A463" s="13" t="s">
        <v>20</v>
      </c>
      <c r="B463" s="60" t="s">
        <v>107</v>
      </c>
      <c r="C463" s="60">
        <v>0</v>
      </c>
      <c r="D463" s="64">
        <v>902</v>
      </c>
      <c r="E463" s="60">
        <v>1122</v>
      </c>
      <c r="F463" s="61" t="s">
        <v>21</v>
      </c>
      <c r="G463" s="66"/>
      <c r="H463" s="12"/>
      <c r="I463" s="12"/>
      <c r="J463" s="12"/>
      <c r="K463" s="12"/>
      <c r="L463" s="12"/>
      <c r="M463" s="12"/>
      <c r="N463" s="12"/>
      <c r="O463" s="12"/>
      <c r="P463" s="12">
        <v>30000</v>
      </c>
      <c r="Q463" s="12">
        <v>0</v>
      </c>
      <c r="R463" s="19">
        <f>G463+H463+I463+J463+K463+L463+M463+N463+O463+P463+Q463</f>
        <v>30000</v>
      </c>
      <c r="S463" s="99"/>
    </row>
    <row r="464" spans="1:19" ht="11.25">
      <c r="A464" s="63" t="s">
        <v>62</v>
      </c>
      <c r="B464" s="64" t="s">
        <v>107</v>
      </c>
      <c r="C464" s="64">
        <v>0</v>
      </c>
      <c r="D464" s="64">
        <v>903</v>
      </c>
      <c r="E464" s="64"/>
      <c r="F464" s="65"/>
      <c r="G464" s="66">
        <f>G465</f>
        <v>41600</v>
      </c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66">
        <f>R465</f>
        <v>71600</v>
      </c>
      <c r="S464" s="99"/>
    </row>
    <row r="465" spans="1:19" ht="22.5">
      <c r="A465" s="14" t="s">
        <v>83</v>
      </c>
      <c r="B465" s="60" t="s">
        <v>107</v>
      </c>
      <c r="C465" s="60">
        <v>0</v>
      </c>
      <c r="D465" s="60">
        <v>903</v>
      </c>
      <c r="E465" s="60">
        <v>1122</v>
      </c>
      <c r="F465" s="61"/>
      <c r="G465" s="19">
        <f>G466</f>
        <v>41600</v>
      </c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9">
        <f>R466</f>
        <v>71600</v>
      </c>
      <c r="S465" s="100"/>
    </row>
    <row r="466" spans="1:19" ht="22.5">
      <c r="A466" s="13" t="s">
        <v>18</v>
      </c>
      <c r="B466" s="60" t="s">
        <v>107</v>
      </c>
      <c r="C466" s="60">
        <v>0</v>
      </c>
      <c r="D466" s="60">
        <v>903</v>
      </c>
      <c r="E466" s="60">
        <v>1122</v>
      </c>
      <c r="F466" s="61" t="s">
        <v>19</v>
      </c>
      <c r="G466" s="19">
        <f>G467</f>
        <v>41600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9">
        <f>R467</f>
        <v>71600</v>
      </c>
      <c r="S466" s="100"/>
    </row>
    <row r="467" spans="1:19" ht="22.5">
      <c r="A467" s="13" t="s">
        <v>20</v>
      </c>
      <c r="B467" s="60" t="s">
        <v>107</v>
      </c>
      <c r="C467" s="60">
        <v>0</v>
      </c>
      <c r="D467" s="60">
        <v>903</v>
      </c>
      <c r="E467" s="60">
        <v>1122</v>
      </c>
      <c r="F467" s="61" t="s">
        <v>21</v>
      </c>
      <c r="G467" s="19">
        <v>41600</v>
      </c>
      <c r="H467" s="12"/>
      <c r="I467" s="12"/>
      <c r="J467" s="12"/>
      <c r="K467" s="12"/>
      <c r="L467" s="12"/>
      <c r="M467" s="12"/>
      <c r="N467" s="12"/>
      <c r="O467" s="12"/>
      <c r="P467" s="12">
        <v>30000</v>
      </c>
      <c r="Q467" s="12"/>
      <c r="R467" s="19">
        <f>G467+H467+I467+J467+K467+L467+M467+N467+O467+P467+Q467</f>
        <v>71600</v>
      </c>
      <c r="S467" s="100"/>
    </row>
    <row r="468" spans="1:19" ht="21">
      <c r="A468" s="63" t="s">
        <v>63</v>
      </c>
      <c r="B468" s="64" t="s">
        <v>107</v>
      </c>
      <c r="C468" s="64">
        <v>0</v>
      </c>
      <c r="D468" s="64">
        <v>921</v>
      </c>
      <c r="E468" s="64"/>
      <c r="F468" s="65"/>
      <c r="G468" s="66">
        <f>G469</f>
        <v>53380</v>
      </c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66">
        <f>R469</f>
        <v>83380</v>
      </c>
      <c r="S468" s="99"/>
    </row>
    <row r="469" spans="1:19" ht="22.5">
      <c r="A469" s="14" t="s">
        <v>83</v>
      </c>
      <c r="B469" s="60" t="s">
        <v>107</v>
      </c>
      <c r="C469" s="60">
        <v>0</v>
      </c>
      <c r="D469" s="60">
        <v>921</v>
      </c>
      <c r="E469" s="60">
        <v>1122</v>
      </c>
      <c r="F469" s="61"/>
      <c r="G469" s="19">
        <f>G470</f>
        <v>53380</v>
      </c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9">
        <f>R470</f>
        <v>83380</v>
      </c>
      <c r="S469" s="100"/>
    </row>
    <row r="470" spans="1:19" ht="22.5">
      <c r="A470" s="13" t="s">
        <v>18</v>
      </c>
      <c r="B470" s="60" t="s">
        <v>107</v>
      </c>
      <c r="C470" s="60">
        <v>0</v>
      </c>
      <c r="D470" s="60">
        <v>921</v>
      </c>
      <c r="E470" s="60">
        <v>1122</v>
      </c>
      <c r="F470" s="61" t="s">
        <v>19</v>
      </c>
      <c r="G470" s="19">
        <f>G471</f>
        <v>53380</v>
      </c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9">
        <f>R471</f>
        <v>83380</v>
      </c>
      <c r="S470" s="100"/>
    </row>
    <row r="471" spans="1:19" ht="22.5">
      <c r="A471" s="13" t="s">
        <v>20</v>
      </c>
      <c r="B471" s="60" t="s">
        <v>107</v>
      </c>
      <c r="C471" s="60">
        <v>0</v>
      </c>
      <c r="D471" s="60">
        <v>921</v>
      </c>
      <c r="E471" s="60">
        <v>1122</v>
      </c>
      <c r="F471" s="61" t="s">
        <v>21</v>
      </c>
      <c r="G471" s="19">
        <v>53380</v>
      </c>
      <c r="H471" s="12"/>
      <c r="I471" s="12"/>
      <c r="J471" s="12"/>
      <c r="K471" s="12"/>
      <c r="L471" s="12"/>
      <c r="M471" s="12"/>
      <c r="N471" s="12"/>
      <c r="O471" s="12"/>
      <c r="P471" s="12">
        <v>30000</v>
      </c>
      <c r="Q471" s="12"/>
      <c r="R471" s="19">
        <f>G471+H471+I471+J471+K471+L471+M471+N471+O471+P471+Q471</f>
        <v>83380</v>
      </c>
      <c r="S471" s="100"/>
    </row>
    <row r="472" spans="1:19" s="102" customFormat="1" ht="21">
      <c r="A472" s="63" t="s">
        <v>65</v>
      </c>
      <c r="B472" s="64" t="s">
        <v>107</v>
      </c>
      <c r="C472" s="64">
        <v>0</v>
      </c>
      <c r="D472" s="64">
        <v>961</v>
      </c>
      <c r="E472" s="64"/>
      <c r="F472" s="65"/>
      <c r="G472" s="66">
        <f>G473</f>
        <v>45900</v>
      </c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66">
        <f>R473</f>
        <v>29100</v>
      </c>
      <c r="S472" s="99"/>
    </row>
    <row r="473" spans="1:19" ht="22.5">
      <c r="A473" s="14" t="s">
        <v>83</v>
      </c>
      <c r="B473" s="60" t="s">
        <v>107</v>
      </c>
      <c r="C473" s="60">
        <v>0</v>
      </c>
      <c r="D473" s="60">
        <v>961</v>
      </c>
      <c r="E473" s="60">
        <v>1122</v>
      </c>
      <c r="F473" s="61"/>
      <c r="G473" s="19">
        <f>G474</f>
        <v>45900</v>
      </c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9">
        <f>R474</f>
        <v>29100</v>
      </c>
      <c r="S473" s="100"/>
    </row>
    <row r="474" spans="1:19" ht="22.5">
      <c r="A474" s="13" t="s">
        <v>18</v>
      </c>
      <c r="B474" s="60" t="s">
        <v>107</v>
      </c>
      <c r="C474" s="60">
        <v>0</v>
      </c>
      <c r="D474" s="60">
        <v>961</v>
      </c>
      <c r="E474" s="60">
        <v>1122</v>
      </c>
      <c r="F474" s="61" t="s">
        <v>19</v>
      </c>
      <c r="G474" s="19">
        <f>G475</f>
        <v>45900</v>
      </c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9">
        <f>R475</f>
        <v>29100</v>
      </c>
      <c r="S474" s="100"/>
    </row>
    <row r="475" spans="1:19" ht="22.5">
      <c r="A475" s="13" t="s">
        <v>20</v>
      </c>
      <c r="B475" s="60" t="s">
        <v>107</v>
      </c>
      <c r="C475" s="60">
        <v>0</v>
      </c>
      <c r="D475" s="60">
        <v>961</v>
      </c>
      <c r="E475" s="60">
        <v>1122</v>
      </c>
      <c r="F475" s="61" t="s">
        <v>21</v>
      </c>
      <c r="G475" s="19">
        <v>45900</v>
      </c>
      <c r="H475" s="12"/>
      <c r="I475" s="12"/>
      <c r="J475" s="12"/>
      <c r="K475" s="12"/>
      <c r="L475" s="12"/>
      <c r="M475" s="12"/>
      <c r="N475" s="12"/>
      <c r="O475" s="12"/>
      <c r="P475" s="12">
        <v>30000</v>
      </c>
      <c r="Q475" s="12">
        <v>-46800</v>
      </c>
      <c r="R475" s="19">
        <f>G475+H475+I475+J475+K475+L475+M475+N475+O475+P475+Q475</f>
        <v>29100</v>
      </c>
      <c r="S475" s="100"/>
    </row>
    <row r="476" spans="1:19" ht="31.5">
      <c r="A476" s="63" t="s">
        <v>154</v>
      </c>
      <c r="B476" s="64" t="s">
        <v>155</v>
      </c>
      <c r="C476" s="64"/>
      <c r="D476" s="64"/>
      <c r="E476" s="64"/>
      <c r="F476" s="65"/>
      <c r="G476" s="66">
        <f>G477</f>
        <v>500000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66">
        <f>R477</f>
        <v>2199644</v>
      </c>
      <c r="S476" s="99"/>
    </row>
    <row r="477" spans="1:19" s="102" customFormat="1" ht="10.5">
      <c r="A477" s="63" t="s">
        <v>50</v>
      </c>
      <c r="B477" s="64" t="s">
        <v>155</v>
      </c>
      <c r="C477" s="64">
        <v>0</v>
      </c>
      <c r="D477" s="64">
        <v>902</v>
      </c>
      <c r="E477" s="64"/>
      <c r="F477" s="65"/>
      <c r="G477" s="66">
        <f>G478</f>
        <v>500000</v>
      </c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66">
        <f>R478</f>
        <v>2199644</v>
      </c>
      <c r="S477" s="99"/>
    </row>
    <row r="478" spans="1:19" ht="11.25">
      <c r="A478" s="13" t="s">
        <v>156</v>
      </c>
      <c r="B478" s="60" t="s">
        <v>155</v>
      </c>
      <c r="C478" s="60">
        <v>0</v>
      </c>
      <c r="D478" s="60">
        <v>902</v>
      </c>
      <c r="E478" s="60">
        <v>1251</v>
      </c>
      <c r="F478" s="61"/>
      <c r="G478" s="19">
        <f>G479</f>
        <v>500000</v>
      </c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9">
        <f>R479+R481</f>
        <v>2199644</v>
      </c>
      <c r="S478" s="100"/>
    </row>
    <row r="479" spans="1:19" ht="22.5" hidden="1">
      <c r="A479" s="13" t="s">
        <v>18</v>
      </c>
      <c r="B479" s="60" t="s">
        <v>155</v>
      </c>
      <c r="C479" s="60">
        <v>0</v>
      </c>
      <c r="D479" s="60">
        <v>902</v>
      </c>
      <c r="E479" s="60">
        <v>1251</v>
      </c>
      <c r="F479" s="61">
        <v>200</v>
      </c>
      <c r="G479" s="19">
        <v>500000</v>
      </c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9">
        <f>R480</f>
        <v>0</v>
      </c>
      <c r="S479" s="100"/>
    </row>
    <row r="480" spans="1:19" ht="22.5" hidden="1">
      <c r="A480" s="13" t="s">
        <v>20</v>
      </c>
      <c r="B480" s="60" t="s">
        <v>155</v>
      </c>
      <c r="C480" s="60">
        <v>0</v>
      </c>
      <c r="D480" s="60">
        <v>902</v>
      </c>
      <c r="E480" s="60">
        <v>1251</v>
      </c>
      <c r="F480" s="61">
        <v>240</v>
      </c>
      <c r="G480" s="19">
        <v>500000</v>
      </c>
      <c r="H480" s="12">
        <v>-500000</v>
      </c>
      <c r="I480" s="12"/>
      <c r="J480" s="12"/>
      <c r="K480" s="12"/>
      <c r="L480" s="12"/>
      <c r="M480" s="12"/>
      <c r="N480" s="12"/>
      <c r="O480" s="12"/>
      <c r="P480" s="12"/>
      <c r="Q480" s="12"/>
      <c r="R480" s="19">
        <f>G480+H480</f>
        <v>0</v>
      </c>
      <c r="S480" s="100"/>
    </row>
    <row r="481" spans="1:19" ht="22.5">
      <c r="A481" s="55" t="s">
        <v>177</v>
      </c>
      <c r="B481" s="60" t="s">
        <v>155</v>
      </c>
      <c r="C481" s="60">
        <v>0</v>
      </c>
      <c r="D481" s="60">
        <v>902</v>
      </c>
      <c r="E481" s="60">
        <v>1251</v>
      </c>
      <c r="F481" s="61">
        <v>400</v>
      </c>
      <c r="G481" s="19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9">
        <f>R482</f>
        <v>2199644</v>
      </c>
      <c r="S481" s="100"/>
    </row>
    <row r="482" spans="1:19" ht="11.25">
      <c r="A482" s="55" t="s">
        <v>55</v>
      </c>
      <c r="B482" s="60" t="s">
        <v>155</v>
      </c>
      <c r="C482" s="60">
        <v>0</v>
      </c>
      <c r="D482" s="60">
        <v>902</v>
      </c>
      <c r="E482" s="60">
        <v>1251</v>
      </c>
      <c r="F482" s="61">
        <v>410</v>
      </c>
      <c r="G482" s="19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9">
        <f>R483</f>
        <v>2199644</v>
      </c>
      <c r="S482" s="100"/>
    </row>
    <row r="483" spans="1:22" ht="33.75">
      <c r="A483" s="55" t="s">
        <v>178</v>
      </c>
      <c r="B483" s="60" t="s">
        <v>155</v>
      </c>
      <c r="C483" s="60">
        <v>0</v>
      </c>
      <c r="D483" s="60">
        <v>902</v>
      </c>
      <c r="E483" s="60">
        <v>1251</v>
      </c>
      <c r="F483" s="61">
        <v>414</v>
      </c>
      <c r="G483" s="19"/>
      <c r="H483" s="12">
        <v>1711518</v>
      </c>
      <c r="I483" s="12"/>
      <c r="J483" s="12"/>
      <c r="K483" s="12"/>
      <c r="L483" s="12"/>
      <c r="M483" s="12"/>
      <c r="N483" s="12">
        <v>488126</v>
      </c>
      <c r="O483" s="12"/>
      <c r="P483" s="12"/>
      <c r="Q483" s="12"/>
      <c r="R483" s="19">
        <f>G483+H483+I483+J483+K483+L483+M483+N483+O483+P483+Q483</f>
        <v>2199644</v>
      </c>
      <c r="S483" s="101"/>
      <c r="T483" s="109"/>
      <c r="U483" s="110"/>
      <c r="V483" s="110"/>
    </row>
    <row r="484" spans="1:19" ht="42">
      <c r="A484" s="63" t="s">
        <v>109</v>
      </c>
      <c r="B484" s="64" t="s">
        <v>110</v>
      </c>
      <c r="C484" s="64"/>
      <c r="D484" s="64"/>
      <c r="E484" s="64"/>
      <c r="F484" s="65"/>
      <c r="G484" s="66">
        <f>G485</f>
        <v>9019737</v>
      </c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66">
        <f>R485</f>
        <v>10017372.6</v>
      </c>
      <c r="S484" s="99"/>
    </row>
    <row r="485" spans="1:19" ht="11.25">
      <c r="A485" s="63" t="s">
        <v>50</v>
      </c>
      <c r="B485" s="64" t="s">
        <v>110</v>
      </c>
      <c r="C485" s="64">
        <v>0</v>
      </c>
      <c r="D485" s="64">
        <v>902</v>
      </c>
      <c r="E485" s="64"/>
      <c r="F485" s="65"/>
      <c r="G485" s="66">
        <f>G486</f>
        <v>9019737</v>
      </c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66">
        <f>R486</f>
        <v>10017372.6</v>
      </c>
      <c r="S485" s="99"/>
    </row>
    <row r="486" spans="1:19" ht="22.5">
      <c r="A486" s="71" t="s">
        <v>79</v>
      </c>
      <c r="B486" s="60" t="s">
        <v>110</v>
      </c>
      <c r="C486" s="60">
        <v>0</v>
      </c>
      <c r="D486" s="60">
        <v>902</v>
      </c>
      <c r="E486" s="60">
        <v>1120</v>
      </c>
      <c r="F486" s="61"/>
      <c r="G486" s="19">
        <f>G487</f>
        <v>9019737</v>
      </c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9">
        <f>R487</f>
        <v>10017372.6</v>
      </c>
      <c r="S486" s="100"/>
    </row>
    <row r="487" spans="1:19" ht="22.5">
      <c r="A487" s="13" t="s">
        <v>18</v>
      </c>
      <c r="B487" s="60" t="s">
        <v>110</v>
      </c>
      <c r="C487" s="60">
        <v>0</v>
      </c>
      <c r="D487" s="60">
        <v>902</v>
      </c>
      <c r="E487" s="60">
        <v>1120</v>
      </c>
      <c r="F487" s="61">
        <v>200</v>
      </c>
      <c r="G487" s="19">
        <f>G488</f>
        <v>9019737</v>
      </c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9">
        <f>R488</f>
        <v>10017372.6</v>
      </c>
      <c r="S487" s="100"/>
    </row>
    <row r="488" spans="1:19" ht="22.5">
      <c r="A488" s="13" t="s">
        <v>20</v>
      </c>
      <c r="B488" s="60" t="s">
        <v>110</v>
      </c>
      <c r="C488" s="60">
        <v>0</v>
      </c>
      <c r="D488" s="60">
        <v>902</v>
      </c>
      <c r="E488" s="60">
        <v>1120</v>
      </c>
      <c r="F488" s="61">
        <v>240</v>
      </c>
      <c r="G488" s="19">
        <v>9019737</v>
      </c>
      <c r="H488" s="12">
        <v>997635.6</v>
      </c>
      <c r="I488" s="12"/>
      <c r="J488" s="12"/>
      <c r="K488" s="12"/>
      <c r="L488" s="12"/>
      <c r="M488" s="12"/>
      <c r="N488" s="12"/>
      <c r="O488" s="12"/>
      <c r="P488" s="12"/>
      <c r="Q488" s="12"/>
      <c r="R488" s="19">
        <f>G488+H488+I488+J488+K488+L488+M488+N488+O488+P488+Q488</f>
        <v>10017372.6</v>
      </c>
      <c r="S488" s="100"/>
    </row>
    <row r="489" spans="1:19" ht="31.5">
      <c r="A489" s="63" t="s">
        <v>108</v>
      </c>
      <c r="B489" s="64" t="s">
        <v>111</v>
      </c>
      <c r="C489" s="64"/>
      <c r="D489" s="64"/>
      <c r="E489" s="76"/>
      <c r="F489" s="65"/>
      <c r="G489" s="66">
        <f>G490</f>
        <v>1323200</v>
      </c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66">
        <f>R490</f>
        <v>59785173.95</v>
      </c>
      <c r="S489" s="99"/>
    </row>
    <row r="490" spans="1:19" ht="11.25">
      <c r="A490" s="63" t="s">
        <v>50</v>
      </c>
      <c r="B490" s="64" t="s">
        <v>111</v>
      </c>
      <c r="C490" s="64">
        <v>0</v>
      </c>
      <c r="D490" s="64">
        <v>902</v>
      </c>
      <c r="E490" s="76"/>
      <c r="F490" s="65"/>
      <c r="G490" s="66">
        <f>G491</f>
        <v>1323200</v>
      </c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66">
        <f>R491</f>
        <v>59785173.95</v>
      </c>
      <c r="S490" s="99"/>
    </row>
    <row r="491" spans="1:19" ht="22.5">
      <c r="A491" s="53" t="s">
        <v>77</v>
      </c>
      <c r="B491" s="60" t="s">
        <v>111</v>
      </c>
      <c r="C491" s="60">
        <v>0</v>
      </c>
      <c r="D491" s="60">
        <v>902</v>
      </c>
      <c r="E491" s="72">
        <v>1232</v>
      </c>
      <c r="F491" s="54"/>
      <c r="G491" s="81">
        <f>G492</f>
        <v>1323200</v>
      </c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81">
        <f>R492</f>
        <v>59785173.95</v>
      </c>
      <c r="S491" s="103"/>
    </row>
    <row r="492" spans="1:22" ht="22.5">
      <c r="A492" s="55" t="s">
        <v>18</v>
      </c>
      <c r="B492" s="60" t="s">
        <v>111</v>
      </c>
      <c r="C492" s="60">
        <v>0</v>
      </c>
      <c r="D492" s="60">
        <v>902</v>
      </c>
      <c r="E492" s="72">
        <v>1232</v>
      </c>
      <c r="F492" s="56">
        <v>200</v>
      </c>
      <c r="G492" s="81">
        <f>G493</f>
        <v>1323200</v>
      </c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81">
        <f>R493</f>
        <v>59785173.95</v>
      </c>
      <c r="S492" s="104"/>
      <c r="T492" s="109"/>
      <c r="U492" s="110"/>
      <c r="V492" s="110"/>
    </row>
    <row r="493" spans="1:19" ht="22.5">
      <c r="A493" s="55" t="s">
        <v>20</v>
      </c>
      <c r="B493" s="60" t="s">
        <v>111</v>
      </c>
      <c r="C493" s="60">
        <v>0</v>
      </c>
      <c r="D493" s="60">
        <v>902</v>
      </c>
      <c r="E493" s="72">
        <v>1232</v>
      </c>
      <c r="F493" s="56">
        <v>240</v>
      </c>
      <c r="G493" s="81">
        <v>1323200</v>
      </c>
      <c r="H493" s="12">
        <v>29234322.4</v>
      </c>
      <c r="I493" s="12">
        <v>3919200</v>
      </c>
      <c r="J493" s="12">
        <v>810000</v>
      </c>
      <c r="K493" s="12">
        <v>190000</v>
      </c>
      <c r="L493" s="12"/>
      <c r="M493" s="12">
        <v>8997138.55</v>
      </c>
      <c r="N493" s="12">
        <v>497513</v>
      </c>
      <c r="O493" s="12">
        <v>600000</v>
      </c>
      <c r="P493" s="12">
        <v>6350000</v>
      </c>
      <c r="Q493" s="12">
        <v>7863800</v>
      </c>
      <c r="R493" s="19">
        <f>G493+H493+I493+J493+K493+L493+M493+N493+O493+P493+Q493</f>
        <v>59785173.95</v>
      </c>
      <c r="S493" s="100"/>
    </row>
    <row r="494" spans="1:19" ht="42">
      <c r="A494" s="63" t="s">
        <v>112</v>
      </c>
      <c r="B494" s="64" t="s">
        <v>113</v>
      </c>
      <c r="C494" s="64"/>
      <c r="D494" s="64"/>
      <c r="E494" s="76"/>
      <c r="F494" s="65"/>
      <c r="G494" s="66">
        <f>G495</f>
        <v>6849837.75</v>
      </c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66">
        <f>R495</f>
        <v>34122739.03</v>
      </c>
      <c r="S494" s="99"/>
    </row>
    <row r="495" spans="1:19" ht="11.25">
      <c r="A495" s="63" t="s">
        <v>50</v>
      </c>
      <c r="B495" s="64" t="s">
        <v>113</v>
      </c>
      <c r="C495" s="64">
        <v>0</v>
      </c>
      <c r="D495" s="64">
        <v>902</v>
      </c>
      <c r="E495" s="76"/>
      <c r="F495" s="65"/>
      <c r="G495" s="66">
        <f>G496</f>
        <v>6849837.75</v>
      </c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66">
        <f>R496+R500+R504</f>
        <v>34122739.03</v>
      </c>
      <c r="S495" s="99"/>
    </row>
    <row r="496" spans="1:19" ht="22.5">
      <c r="A496" s="71" t="s">
        <v>78</v>
      </c>
      <c r="B496" s="60" t="s">
        <v>113</v>
      </c>
      <c r="C496" s="60">
        <v>0</v>
      </c>
      <c r="D496" s="60">
        <v>902</v>
      </c>
      <c r="E496" s="60">
        <v>1243</v>
      </c>
      <c r="F496" s="70"/>
      <c r="G496" s="19">
        <f>G498</f>
        <v>6849837.75</v>
      </c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9">
        <f>R497</f>
        <v>3214784.03</v>
      </c>
      <c r="S496" s="100"/>
    </row>
    <row r="497" spans="1:19" ht="22.5">
      <c r="A497" s="55" t="s">
        <v>177</v>
      </c>
      <c r="B497" s="60" t="s">
        <v>113</v>
      </c>
      <c r="C497" s="60">
        <v>0</v>
      </c>
      <c r="D497" s="60">
        <v>902</v>
      </c>
      <c r="E497" s="60">
        <v>1243</v>
      </c>
      <c r="F497" s="70">
        <v>400</v>
      </c>
      <c r="G497" s="19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9">
        <f>R498</f>
        <v>3214784.03</v>
      </c>
      <c r="S497" s="100"/>
    </row>
    <row r="498" spans="1:19" ht="11.25">
      <c r="A498" s="13" t="s">
        <v>55</v>
      </c>
      <c r="B498" s="60" t="s">
        <v>113</v>
      </c>
      <c r="C498" s="60">
        <v>0</v>
      </c>
      <c r="D498" s="60">
        <v>902</v>
      </c>
      <c r="E498" s="60">
        <v>1243</v>
      </c>
      <c r="F498" s="70">
        <v>410</v>
      </c>
      <c r="G498" s="19">
        <f>G499</f>
        <v>6849837.75</v>
      </c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9">
        <f>R499</f>
        <v>3214784.03</v>
      </c>
      <c r="S498" s="100"/>
    </row>
    <row r="499" spans="1:19" ht="33.75">
      <c r="A499" s="13" t="s">
        <v>47</v>
      </c>
      <c r="B499" s="60" t="s">
        <v>113</v>
      </c>
      <c r="C499" s="60">
        <v>0</v>
      </c>
      <c r="D499" s="60">
        <v>902</v>
      </c>
      <c r="E499" s="60">
        <v>1243</v>
      </c>
      <c r="F499" s="61">
        <v>412</v>
      </c>
      <c r="G499" s="19">
        <v>6849837.75</v>
      </c>
      <c r="H499" s="12"/>
      <c r="I499" s="12"/>
      <c r="J499" s="12"/>
      <c r="K499" s="12"/>
      <c r="L499" s="19">
        <v>-343258.22</v>
      </c>
      <c r="M499" s="19">
        <v>-6506579.53</v>
      </c>
      <c r="N499" s="19">
        <v>3214784.03</v>
      </c>
      <c r="O499" s="19">
        <v>-3214784.03</v>
      </c>
      <c r="P499" s="19">
        <v>3214784.03</v>
      </c>
      <c r="Q499" s="19"/>
      <c r="R499" s="19">
        <f>G499+H499+I499+J499+K499+L499+M499+N499+O499+P499+Q499</f>
        <v>3214784.03</v>
      </c>
      <c r="S499" s="100"/>
    </row>
    <row r="500" spans="1:19" ht="67.5">
      <c r="A500" s="55" t="s">
        <v>198</v>
      </c>
      <c r="B500" s="60" t="s">
        <v>113</v>
      </c>
      <c r="C500" s="60">
        <v>0</v>
      </c>
      <c r="D500" s="60">
        <v>902</v>
      </c>
      <c r="E500" s="60">
        <v>9503</v>
      </c>
      <c r="F500" s="61"/>
      <c r="G500" s="19"/>
      <c r="H500" s="12"/>
      <c r="I500" s="12"/>
      <c r="J500" s="12"/>
      <c r="K500" s="12"/>
      <c r="L500" s="19"/>
      <c r="M500" s="19"/>
      <c r="N500" s="19"/>
      <c r="O500" s="19"/>
      <c r="P500" s="19"/>
      <c r="Q500" s="19"/>
      <c r="R500" s="19">
        <f>R501</f>
        <v>23236600.57</v>
      </c>
      <c r="S500" s="100"/>
    </row>
    <row r="501" spans="1:19" ht="22.5">
      <c r="A501" s="53" t="s">
        <v>177</v>
      </c>
      <c r="B501" s="60" t="s">
        <v>113</v>
      </c>
      <c r="C501" s="60">
        <v>0</v>
      </c>
      <c r="D501" s="60">
        <v>902</v>
      </c>
      <c r="E501" s="60">
        <v>9503</v>
      </c>
      <c r="F501" s="70">
        <v>400</v>
      </c>
      <c r="G501" s="19"/>
      <c r="H501" s="12"/>
      <c r="I501" s="12"/>
      <c r="J501" s="12"/>
      <c r="K501" s="12"/>
      <c r="L501" s="19"/>
      <c r="M501" s="19"/>
      <c r="N501" s="19"/>
      <c r="O501" s="19"/>
      <c r="P501" s="19"/>
      <c r="Q501" s="19"/>
      <c r="R501" s="19">
        <f>R502</f>
        <v>23236600.57</v>
      </c>
      <c r="S501" s="100"/>
    </row>
    <row r="502" spans="1:19" ht="11.25">
      <c r="A502" s="55" t="s">
        <v>55</v>
      </c>
      <c r="B502" s="60" t="s">
        <v>113</v>
      </c>
      <c r="C502" s="60">
        <v>0</v>
      </c>
      <c r="D502" s="60">
        <v>902</v>
      </c>
      <c r="E502" s="60">
        <v>9503</v>
      </c>
      <c r="F502" s="70">
        <v>410</v>
      </c>
      <c r="G502" s="19"/>
      <c r="H502" s="12"/>
      <c r="I502" s="12"/>
      <c r="J502" s="12"/>
      <c r="K502" s="12"/>
      <c r="L502" s="19"/>
      <c r="M502" s="19"/>
      <c r="N502" s="19"/>
      <c r="O502" s="19"/>
      <c r="P502" s="19"/>
      <c r="Q502" s="19"/>
      <c r="R502" s="19">
        <f>R503</f>
        <v>23236600.57</v>
      </c>
      <c r="S502" s="100"/>
    </row>
    <row r="503" spans="1:19" ht="33.75">
      <c r="A503" s="55" t="s">
        <v>47</v>
      </c>
      <c r="B503" s="60" t="s">
        <v>113</v>
      </c>
      <c r="C503" s="60">
        <v>0</v>
      </c>
      <c r="D503" s="60">
        <v>902</v>
      </c>
      <c r="E503" s="60">
        <v>9503</v>
      </c>
      <c r="F503" s="61">
        <v>412</v>
      </c>
      <c r="G503" s="19"/>
      <c r="H503" s="12"/>
      <c r="I503" s="12"/>
      <c r="J503" s="12"/>
      <c r="K503" s="12"/>
      <c r="L503" s="19"/>
      <c r="M503" s="19"/>
      <c r="N503" s="19">
        <v>15421021</v>
      </c>
      <c r="O503" s="19"/>
      <c r="P503" s="19"/>
      <c r="Q503" s="19">
        <v>7815579.57</v>
      </c>
      <c r="R503" s="19">
        <f>G503+H503+I503+J503+K503+L503+M503+N503+O503+P503+Q503</f>
        <v>23236600.57</v>
      </c>
      <c r="S503" s="100"/>
    </row>
    <row r="504" spans="1:19" ht="45">
      <c r="A504" s="55" t="s">
        <v>195</v>
      </c>
      <c r="B504" s="60" t="s">
        <v>113</v>
      </c>
      <c r="C504" s="60">
        <v>0</v>
      </c>
      <c r="D504" s="60">
        <v>902</v>
      </c>
      <c r="E504" s="60">
        <v>9603</v>
      </c>
      <c r="F504" s="61"/>
      <c r="G504" s="19"/>
      <c r="H504" s="12"/>
      <c r="I504" s="12"/>
      <c r="J504" s="12"/>
      <c r="K504" s="12"/>
      <c r="L504" s="19"/>
      <c r="M504" s="19"/>
      <c r="N504" s="19"/>
      <c r="O504" s="19"/>
      <c r="P504" s="19"/>
      <c r="Q504" s="19"/>
      <c r="R504" s="19">
        <f>R505</f>
        <v>7671354.43</v>
      </c>
      <c r="S504" s="100"/>
    </row>
    <row r="505" spans="1:19" ht="22.5">
      <c r="A505" s="55" t="s">
        <v>177</v>
      </c>
      <c r="B505" s="60" t="s">
        <v>113</v>
      </c>
      <c r="C505" s="60">
        <v>0</v>
      </c>
      <c r="D505" s="60">
        <v>902</v>
      </c>
      <c r="E505" s="60">
        <v>9603</v>
      </c>
      <c r="F505" s="70">
        <v>400</v>
      </c>
      <c r="G505" s="19"/>
      <c r="H505" s="12"/>
      <c r="I505" s="12"/>
      <c r="J505" s="12"/>
      <c r="K505" s="12"/>
      <c r="L505" s="19"/>
      <c r="M505" s="19"/>
      <c r="N505" s="19"/>
      <c r="O505" s="19"/>
      <c r="P505" s="19"/>
      <c r="Q505" s="19"/>
      <c r="R505" s="19">
        <f>R506</f>
        <v>7671354.43</v>
      </c>
      <c r="S505" s="100"/>
    </row>
    <row r="506" spans="1:19" ht="11.25">
      <c r="A506" s="13" t="s">
        <v>55</v>
      </c>
      <c r="B506" s="60" t="s">
        <v>113</v>
      </c>
      <c r="C506" s="60">
        <v>0</v>
      </c>
      <c r="D506" s="60">
        <v>902</v>
      </c>
      <c r="E506" s="60">
        <v>9603</v>
      </c>
      <c r="F506" s="70">
        <v>410</v>
      </c>
      <c r="G506" s="19"/>
      <c r="H506" s="12"/>
      <c r="I506" s="12"/>
      <c r="J506" s="12"/>
      <c r="K506" s="12"/>
      <c r="L506" s="19"/>
      <c r="M506" s="19"/>
      <c r="N506" s="19"/>
      <c r="O506" s="19"/>
      <c r="P506" s="19"/>
      <c r="Q506" s="19"/>
      <c r="R506" s="19">
        <f>R507</f>
        <v>7671354.43</v>
      </c>
      <c r="S506" s="100"/>
    </row>
    <row r="507" spans="1:19" ht="33.75">
      <c r="A507" s="13" t="s">
        <v>47</v>
      </c>
      <c r="B507" s="60" t="s">
        <v>113</v>
      </c>
      <c r="C507" s="60">
        <v>0</v>
      </c>
      <c r="D507" s="60">
        <v>902</v>
      </c>
      <c r="E507" s="60">
        <v>9603</v>
      </c>
      <c r="F507" s="61">
        <v>412</v>
      </c>
      <c r="G507" s="19"/>
      <c r="H507" s="12"/>
      <c r="I507" s="12"/>
      <c r="J507" s="12"/>
      <c r="K507" s="12"/>
      <c r="L507" s="19"/>
      <c r="M507" s="19">
        <v>6305579.53</v>
      </c>
      <c r="N507" s="19">
        <v>1312982.97</v>
      </c>
      <c r="O507" s="19">
        <v>3214784.03</v>
      </c>
      <c r="P507" s="19">
        <v>-3214784.03</v>
      </c>
      <c r="Q507" s="19">
        <v>52791.93</v>
      </c>
      <c r="R507" s="19">
        <f>G507+H507+I507+J507+K507+L507+M507+N507+O507+P507+Q507</f>
        <v>7671354.43</v>
      </c>
      <c r="S507" s="100"/>
    </row>
    <row r="508" spans="1:19" s="102" customFormat="1" ht="21">
      <c r="A508" s="63" t="s">
        <v>157</v>
      </c>
      <c r="B508" s="64">
        <v>10</v>
      </c>
      <c r="C508" s="64"/>
      <c r="D508" s="64"/>
      <c r="E508" s="64"/>
      <c r="F508" s="65"/>
      <c r="G508" s="66">
        <f>G509</f>
        <v>193320</v>
      </c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66">
        <f>R509</f>
        <v>1450800</v>
      </c>
      <c r="S508" s="99"/>
    </row>
    <row r="509" spans="1:19" s="102" customFormat="1" ht="10.5">
      <c r="A509" s="63" t="s">
        <v>50</v>
      </c>
      <c r="B509" s="64">
        <v>10</v>
      </c>
      <c r="C509" s="64">
        <v>0</v>
      </c>
      <c r="D509" s="64">
        <v>902</v>
      </c>
      <c r="E509" s="64"/>
      <c r="F509" s="65"/>
      <c r="G509" s="66">
        <f>G510</f>
        <v>193320</v>
      </c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66">
        <f>R510+R514</f>
        <v>1450800</v>
      </c>
      <c r="S509" s="99"/>
    </row>
    <row r="510" spans="1:19" ht="11.25">
      <c r="A510" s="13" t="s">
        <v>160</v>
      </c>
      <c r="B510" s="60">
        <v>10</v>
      </c>
      <c r="C510" s="60">
        <v>0</v>
      </c>
      <c r="D510" s="60">
        <v>902</v>
      </c>
      <c r="E510" s="60">
        <v>1286</v>
      </c>
      <c r="F510" s="61"/>
      <c r="G510" s="19">
        <f>G511</f>
        <v>193320</v>
      </c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9">
        <f>R511</f>
        <v>387540</v>
      </c>
      <c r="S510" s="100"/>
    </row>
    <row r="511" spans="1:19" ht="11.25">
      <c r="A511" s="13" t="s">
        <v>35</v>
      </c>
      <c r="B511" s="60">
        <v>10</v>
      </c>
      <c r="C511" s="60">
        <v>0</v>
      </c>
      <c r="D511" s="60">
        <v>902</v>
      </c>
      <c r="E511" s="60">
        <v>1286</v>
      </c>
      <c r="F511" s="61">
        <v>300</v>
      </c>
      <c r="G511" s="19">
        <f>G512</f>
        <v>193320</v>
      </c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9">
        <f>R512</f>
        <v>387540</v>
      </c>
      <c r="S511" s="100"/>
    </row>
    <row r="512" spans="1:19" ht="35.25" customHeight="1">
      <c r="A512" s="13" t="s">
        <v>158</v>
      </c>
      <c r="B512" s="60">
        <v>10</v>
      </c>
      <c r="C512" s="60">
        <v>0</v>
      </c>
      <c r="D512" s="60">
        <v>902</v>
      </c>
      <c r="E512" s="60">
        <v>1286</v>
      </c>
      <c r="F512" s="61">
        <v>320</v>
      </c>
      <c r="G512" s="19">
        <f>G513</f>
        <v>193320</v>
      </c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9">
        <f>R513</f>
        <v>387540</v>
      </c>
      <c r="S512" s="100"/>
    </row>
    <row r="513" spans="1:21" ht="11.25">
      <c r="A513" s="13" t="s">
        <v>159</v>
      </c>
      <c r="B513" s="60">
        <v>10</v>
      </c>
      <c r="C513" s="60">
        <v>0</v>
      </c>
      <c r="D513" s="60">
        <v>902</v>
      </c>
      <c r="E513" s="60">
        <v>1286</v>
      </c>
      <c r="F513" s="61">
        <v>322</v>
      </c>
      <c r="G513" s="19">
        <v>193320</v>
      </c>
      <c r="H513" s="12">
        <v>193320</v>
      </c>
      <c r="I513" s="12"/>
      <c r="J513" s="12"/>
      <c r="K513" s="12"/>
      <c r="L513" s="12"/>
      <c r="M513" s="12"/>
      <c r="N513" s="12"/>
      <c r="O513" s="12"/>
      <c r="P513" s="12"/>
      <c r="Q513" s="12">
        <v>900</v>
      </c>
      <c r="R513" s="19">
        <f>G513+H513+I513+J513+K513+L513+M513+N513+O513+P513+Q513</f>
        <v>387540</v>
      </c>
      <c r="S513" s="101"/>
      <c r="T513" s="109"/>
      <c r="U513" s="110"/>
    </row>
    <row r="514" spans="1:20" ht="22.5">
      <c r="A514" s="77" t="s">
        <v>187</v>
      </c>
      <c r="B514" s="60">
        <v>10</v>
      </c>
      <c r="C514" s="60">
        <v>0</v>
      </c>
      <c r="D514" s="60">
        <v>902</v>
      </c>
      <c r="E514" s="60">
        <v>1620</v>
      </c>
      <c r="F514" s="61"/>
      <c r="G514" s="19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9">
        <f>R515</f>
        <v>1063260</v>
      </c>
      <c r="S514" s="100"/>
      <c r="T514" s="98"/>
    </row>
    <row r="515" spans="1:20" ht="11.25">
      <c r="A515" s="55" t="s">
        <v>35</v>
      </c>
      <c r="B515" s="60">
        <v>10</v>
      </c>
      <c r="C515" s="60">
        <v>0</v>
      </c>
      <c r="D515" s="60">
        <v>902</v>
      </c>
      <c r="E515" s="60">
        <v>1620</v>
      </c>
      <c r="F515" s="61">
        <v>300</v>
      </c>
      <c r="G515" s="19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9">
        <f>R516</f>
        <v>1063260</v>
      </c>
      <c r="S515" s="100"/>
      <c r="T515" s="98"/>
    </row>
    <row r="516" spans="1:20" ht="22.5">
      <c r="A516" s="55" t="s">
        <v>158</v>
      </c>
      <c r="B516" s="60">
        <v>10</v>
      </c>
      <c r="C516" s="60">
        <v>0</v>
      </c>
      <c r="D516" s="60">
        <v>902</v>
      </c>
      <c r="E516" s="60">
        <v>1620</v>
      </c>
      <c r="F516" s="61">
        <v>320</v>
      </c>
      <c r="G516" s="19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9">
        <f>R517</f>
        <v>1063260</v>
      </c>
      <c r="S516" s="100"/>
      <c r="T516" s="98"/>
    </row>
    <row r="517" spans="1:20" ht="11.25">
      <c r="A517" s="55" t="s">
        <v>159</v>
      </c>
      <c r="B517" s="60">
        <v>10</v>
      </c>
      <c r="C517" s="60">
        <v>0</v>
      </c>
      <c r="D517" s="60">
        <v>902</v>
      </c>
      <c r="E517" s="60">
        <v>1620</v>
      </c>
      <c r="F517" s="61">
        <v>322</v>
      </c>
      <c r="G517" s="19"/>
      <c r="H517" s="12"/>
      <c r="I517" s="12"/>
      <c r="J517" s="12"/>
      <c r="K517" s="12">
        <v>1063260</v>
      </c>
      <c r="L517" s="12"/>
      <c r="M517" s="12"/>
      <c r="N517" s="12"/>
      <c r="O517" s="12"/>
      <c r="P517" s="12"/>
      <c r="Q517" s="12"/>
      <c r="R517" s="19">
        <f>G517+H517+I517+J517+K517+L517+M517+N517+O517+P517+Q517</f>
        <v>1063260</v>
      </c>
      <c r="S517" s="100"/>
      <c r="T517" s="98"/>
    </row>
    <row r="518" spans="1:19" ht="31.5">
      <c r="A518" s="63" t="s">
        <v>152</v>
      </c>
      <c r="B518" s="64">
        <v>12</v>
      </c>
      <c r="C518" s="64"/>
      <c r="D518" s="64"/>
      <c r="E518" s="64"/>
      <c r="F518" s="65"/>
      <c r="G518" s="66">
        <f>G520</f>
        <v>15000</v>
      </c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66">
        <f>R520</f>
        <v>15000</v>
      </c>
      <c r="S518" s="99"/>
    </row>
    <row r="519" spans="1:19" ht="11.25">
      <c r="A519" s="63" t="s">
        <v>50</v>
      </c>
      <c r="B519" s="64">
        <v>12</v>
      </c>
      <c r="C519" s="64">
        <v>0</v>
      </c>
      <c r="D519" s="64">
        <v>902</v>
      </c>
      <c r="E519" s="64"/>
      <c r="F519" s="65"/>
      <c r="G519" s="66">
        <f>G520</f>
        <v>15000</v>
      </c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66">
        <f>R520</f>
        <v>15000</v>
      </c>
      <c r="S519" s="99"/>
    </row>
    <row r="520" spans="1:19" ht="22.5">
      <c r="A520" s="14" t="s">
        <v>153</v>
      </c>
      <c r="B520" s="60">
        <v>12</v>
      </c>
      <c r="C520" s="60">
        <v>0</v>
      </c>
      <c r="D520" s="60">
        <v>902</v>
      </c>
      <c r="E520" s="60">
        <v>1205</v>
      </c>
      <c r="F520" s="61"/>
      <c r="G520" s="19">
        <f>G521</f>
        <v>15000</v>
      </c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9">
        <f>R521</f>
        <v>15000</v>
      </c>
      <c r="S520" s="100"/>
    </row>
    <row r="521" spans="1:19" ht="22.5">
      <c r="A521" s="13" t="s">
        <v>18</v>
      </c>
      <c r="B521" s="60">
        <v>12</v>
      </c>
      <c r="C521" s="60">
        <v>0</v>
      </c>
      <c r="D521" s="60">
        <v>902</v>
      </c>
      <c r="E521" s="60">
        <v>1205</v>
      </c>
      <c r="F521" s="61">
        <v>200</v>
      </c>
      <c r="G521" s="19">
        <v>15000</v>
      </c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9">
        <v>15000</v>
      </c>
      <c r="S521" s="100"/>
    </row>
    <row r="522" spans="1:19" ht="22.5">
      <c r="A522" s="13" t="s">
        <v>20</v>
      </c>
      <c r="B522" s="60">
        <v>12</v>
      </c>
      <c r="C522" s="60">
        <v>0</v>
      </c>
      <c r="D522" s="60">
        <v>902</v>
      </c>
      <c r="E522" s="60">
        <v>1205</v>
      </c>
      <c r="F522" s="61">
        <v>240</v>
      </c>
      <c r="G522" s="19">
        <v>15000</v>
      </c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9">
        <f>G522+H522+I522+J522+K522+L522+M522+N522+O522+P522+Q522</f>
        <v>15000</v>
      </c>
      <c r="S522" s="100"/>
    </row>
    <row r="523" spans="1:19" ht="42">
      <c r="A523" s="63" t="s">
        <v>114</v>
      </c>
      <c r="B523" s="64">
        <v>13</v>
      </c>
      <c r="C523" s="64"/>
      <c r="D523" s="64"/>
      <c r="E523" s="76"/>
      <c r="F523" s="65"/>
      <c r="G523" s="66">
        <f>G524</f>
        <v>40200</v>
      </c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66">
        <f>R524</f>
        <v>40200</v>
      </c>
      <c r="S523" s="99"/>
    </row>
    <row r="524" spans="1:19" ht="11.25">
      <c r="A524" s="63" t="s">
        <v>50</v>
      </c>
      <c r="B524" s="64">
        <v>13</v>
      </c>
      <c r="C524" s="64">
        <v>0</v>
      </c>
      <c r="D524" s="68">
        <v>902</v>
      </c>
      <c r="E524" s="76"/>
      <c r="F524" s="65"/>
      <c r="G524" s="66">
        <f>G525</f>
        <v>40200</v>
      </c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66">
        <f>R525</f>
        <v>40200</v>
      </c>
      <c r="S524" s="99"/>
    </row>
    <row r="525" spans="1:19" ht="22.5">
      <c r="A525" s="13" t="s">
        <v>75</v>
      </c>
      <c r="B525" s="60">
        <v>13</v>
      </c>
      <c r="C525" s="60">
        <v>0</v>
      </c>
      <c r="D525" s="82">
        <v>902</v>
      </c>
      <c r="E525" s="60">
        <v>1206</v>
      </c>
      <c r="F525" s="61"/>
      <c r="G525" s="19">
        <f>G526</f>
        <v>40200</v>
      </c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9">
        <f>R526</f>
        <v>40200</v>
      </c>
      <c r="S525" s="100"/>
    </row>
    <row r="526" spans="1:19" ht="22.5">
      <c r="A526" s="13" t="s">
        <v>18</v>
      </c>
      <c r="B526" s="60">
        <v>13</v>
      </c>
      <c r="C526" s="60">
        <v>0</v>
      </c>
      <c r="D526" s="82">
        <v>902</v>
      </c>
      <c r="E526" s="60">
        <v>1206</v>
      </c>
      <c r="F526" s="61">
        <v>200</v>
      </c>
      <c r="G526" s="19">
        <f>G527</f>
        <v>40200</v>
      </c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9">
        <f>R527</f>
        <v>40200</v>
      </c>
      <c r="S526" s="100"/>
    </row>
    <row r="527" spans="1:19" ht="22.5">
      <c r="A527" s="13" t="s">
        <v>20</v>
      </c>
      <c r="B527" s="60">
        <v>13</v>
      </c>
      <c r="C527" s="60">
        <v>0</v>
      </c>
      <c r="D527" s="82">
        <v>902</v>
      </c>
      <c r="E527" s="60">
        <v>1206</v>
      </c>
      <c r="F527" s="61">
        <v>240</v>
      </c>
      <c r="G527" s="19">
        <v>40200</v>
      </c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9">
        <f>G527+H527+I527+J527+K527+L527+M527+N527+O527+P527+Q527</f>
        <v>40200</v>
      </c>
      <c r="S527" s="100"/>
    </row>
    <row r="528" spans="1:19" s="102" customFormat="1" ht="42">
      <c r="A528" s="83" t="s">
        <v>169</v>
      </c>
      <c r="B528" s="64">
        <v>15</v>
      </c>
      <c r="C528" s="64"/>
      <c r="D528" s="84"/>
      <c r="E528" s="64"/>
      <c r="F528" s="65"/>
      <c r="G528" s="66">
        <f>G529</f>
        <v>999359.28</v>
      </c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66">
        <f>R529</f>
        <v>1076356.74</v>
      </c>
      <c r="S528" s="99"/>
    </row>
    <row r="529" spans="1:19" s="102" customFormat="1" ht="21">
      <c r="A529" s="63" t="s">
        <v>63</v>
      </c>
      <c r="B529" s="64">
        <v>15</v>
      </c>
      <c r="C529" s="64">
        <v>0</v>
      </c>
      <c r="D529" s="84">
        <v>921</v>
      </c>
      <c r="E529" s="64"/>
      <c r="F529" s="65"/>
      <c r="G529" s="66">
        <f>G530</f>
        <v>999359.28</v>
      </c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66">
        <f>R530</f>
        <v>1076356.74</v>
      </c>
      <c r="S529" s="99"/>
    </row>
    <row r="530" spans="1:19" ht="22.5">
      <c r="A530" s="14" t="s">
        <v>170</v>
      </c>
      <c r="B530" s="60">
        <v>15</v>
      </c>
      <c r="C530" s="60">
        <v>0</v>
      </c>
      <c r="D530" s="82">
        <v>921</v>
      </c>
      <c r="E530" s="60">
        <v>1123</v>
      </c>
      <c r="F530" s="61"/>
      <c r="G530" s="19">
        <f>G531</f>
        <v>999359.28</v>
      </c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9">
        <f>R531</f>
        <v>1076356.74</v>
      </c>
      <c r="S530" s="100"/>
    </row>
    <row r="531" spans="1:19" ht="59.25" customHeight="1">
      <c r="A531" s="55" t="s">
        <v>89</v>
      </c>
      <c r="B531" s="60">
        <v>15</v>
      </c>
      <c r="C531" s="60">
        <v>0</v>
      </c>
      <c r="D531" s="82">
        <v>921</v>
      </c>
      <c r="E531" s="60">
        <v>1123</v>
      </c>
      <c r="F531" s="61">
        <v>600</v>
      </c>
      <c r="G531" s="19">
        <f>G532</f>
        <v>999359.28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9">
        <f>R532</f>
        <v>1076356.74</v>
      </c>
      <c r="S531" s="100"/>
    </row>
    <row r="532" spans="1:19" ht="11.25">
      <c r="A532" s="55" t="s">
        <v>60</v>
      </c>
      <c r="B532" s="60">
        <v>15</v>
      </c>
      <c r="C532" s="60">
        <v>0</v>
      </c>
      <c r="D532" s="82">
        <v>921</v>
      </c>
      <c r="E532" s="60">
        <v>1123</v>
      </c>
      <c r="F532" s="61">
        <v>610</v>
      </c>
      <c r="G532" s="19">
        <f>G533</f>
        <v>999359.28</v>
      </c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9">
        <f>R533</f>
        <v>1076356.74</v>
      </c>
      <c r="S532" s="100"/>
    </row>
    <row r="533" spans="1:19" ht="11.25">
      <c r="A533" s="55" t="s">
        <v>168</v>
      </c>
      <c r="B533" s="60">
        <v>15</v>
      </c>
      <c r="C533" s="60">
        <v>0</v>
      </c>
      <c r="D533" s="82">
        <v>921</v>
      </c>
      <c r="E533" s="60">
        <v>1123</v>
      </c>
      <c r="F533" s="61">
        <v>612</v>
      </c>
      <c r="G533" s="19">
        <v>999359.28</v>
      </c>
      <c r="H533" s="12"/>
      <c r="I533" s="12"/>
      <c r="J533" s="12"/>
      <c r="K533" s="12"/>
      <c r="L533" s="12"/>
      <c r="M533" s="12"/>
      <c r="N533" s="12"/>
      <c r="O533" s="12">
        <v>67257.96</v>
      </c>
      <c r="P533" s="12">
        <v>9739.6</v>
      </c>
      <c r="Q533" s="12">
        <v>-0.1</v>
      </c>
      <c r="R533" s="19">
        <f>G533+H533+I533+J533+K533+L533+M533+N533+O533+P533+Q533</f>
        <v>1076356.74</v>
      </c>
      <c r="S533" s="100"/>
    </row>
    <row r="534" spans="1:19" ht="11.25">
      <c r="A534" s="63" t="s">
        <v>115</v>
      </c>
      <c r="B534" s="64">
        <v>99</v>
      </c>
      <c r="C534" s="64"/>
      <c r="D534" s="64"/>
      <c r="E534" s="64"/>
      <c r="F534" s="65"/>
      <c r="G534" s="66">
        <f>G535</f>
        <v>13946129</v>
      </c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66">
        <f>R535</f>
        <v>8970403.39</v>
      </c>
      <c r="S534" s="99"/>
    </row>
    <row r="535" spans="1:19" ht="11.25">
      <c r="A535" s="75" t="s">
        <v>50</v>
      </c>
      <c r="B535" s="64">
        <v>99</v>
      </c>
      <c r="C535" s="64">
        <v>0</v>
      </c>
      <c r="D535" s="64">
        <v>902</v>
      </c>
      <c r="E535" s="64"/>
      <c r="F535" s="65"/>
      <c r="G535" s="66">
        <f>G536+G547+G560+G567+G572+G575+G553</f>
        <v>13946129</v>
      </c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66">
        <f>R536+R547+R560+R567+R572+R575+R553</f>
        <v>8970403.39</v>
      </c>
      <c r="S535" s="99"/>
    </row>
    <row r="536" spans="1:19" ht="22.5">
      <c r="A536" s="13" t="s">
        <v>72</v>
      </c>
      <c r="B536" s="60">
        <v>99</v>
      </c>
      <c r="C536" s="60">
        <v>0</v>
      </c>
      <c r="D536" s="60">
        <v>902</v>
      </c>
      <c r="E536" s="60">
        <v>1004</v>
      </c>
      <c r="F536" s="70" t="s">
        <v>0</v>
      </c>
      <c r="G536" s="19">
        <f>G537+G541+G543</f>
        <v>2550133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9">
        <f>R537+R541+R543</f>
        <v>2785938.5700000003</v>
      </c>
      <c r="S536" s="100"/>
    </row>
    <row r="537" spans="1:19" ht="45">
      <c r="A537" s="13" t="s">
        <v>14</v>
      </c>
      <c r="B537" s="60">
        <v>99</v>
      </c>
      <c r="C537" s="60">
        <v>0</v>
      </c>
      <c r="D537" s="60">
        <v>902</v>
      </c>
      <c r="E537" s="60">
        <v>1004</v>
      </c>
      <c r="F537" s="61" t="s">
        <v>15</v>
      </c>
      <c r="G537" s="19">
        <f>G538</f>
        <v>1846355</v>
      </c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9">
        <f>R538</f>
        <v>1853926</v>
      </c>
      <c r="S537" s="100"/>
    </row>
    <row r="538" spans="1:19" ht="22.5">
      <c r="A538" s="13" t="s">
        <v>16</v>
      </c>
      <c r="B538" s="60">
        <v>99</v>
      </c>
      <c r="C538" s="60">
        <v>0</v>
      </c>
      <c r="D538" s="60">
        <v>902</v>
      </c>
      <c r="E538" s="60">
        <v>1004</v>
      </c>
      <c r="F538" s="61" t="s">
        <v>17</v>
      </c>
      <c r="G538" s="19">
        <f>G539+G540</f>
        <v>1846355</v>
      </c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9">
        <f>R539+R540</f>
        <v>1853926</v>
      </c>
      <c r="S538" s="100"/>
    </row>
    <row r="539" spans="1:19" ht="33.75">
      <c r="A539" s="13" t="s">
        <v>87</v>
      </c>
      <c r="B539" s="60">
        <v>99</v>
      </c>
      <c r="C539" s="60">
        <v>0</v>
      </c>
      <c r="D539" s="60">
        <v>902</v>
      </c>
      <c r="E539" s="60">
        <v>1004</v>
      </c>
      <c r="F539" s="61">
        <v>121</v>
      </c>
      <c r="G539" s="19">
        <v>1792305</v>
      </c>
      <c r="H539" s="12">
        <v>242</v>
      </c>
      <c r="I539" s="12"/>
      <c r="J539" s="12"/>
      <c r="K539" s="12"/>
      <c r="L539" s="12"/>
      <c r="M539" s="12"/>
      <c r="N539" s="12"/>
      <c r="O539" s="12"/>
      <c r="P539" s="12"/>
      <c r="Q539" s="12">
        <v>0</v>
      </c>
      <c r="R539" s="19">
        <f>G539+H539+I539+J539+K539+L539+M539+N539+O539+P539+Q539</f>
        <v>1792547</v>
      </c>
      <c r="S539" s="100"/>
    </row>
    <row r="540" spans="1:19" ht="22.5">
      <c r="A540" s="13" t="s">
        <v>71</v>
      </c>
      <c r="B540" s="60">
        <v>99</v>
      </c>
      <c r="C540" s="60">
        <v>0</v>
      </c>
      <c r="D540" s="60">
        <v>902</v>
      </c>
      <c r="E540" s="60">
        <v>1004</v>
      </c>
      <c r="F540" s="61">
        <v>122</v>
      </c>
      <c r="G540" s="19">
        <v>54050</v>
      </c>
      <c r="H540" s="12"/>
      <c r="I540" s="12"/>
      <c r="J540" s="12"/>
      <c r="K540" s="12"/>
      <c r="L540" s="12"/>
      <c r="M540" s="12"/>
      <c r="N540" s="12"/>
      <c r="O540" s="12">
        <v>3490</v>
      </c>
      <c r="P540" s="12"/>
      <c r="Q540" s="12">
        <v>3839</v>
      </c>
      <c r="R540" s="19">
        <f>G540+H540+I540+J540+K540+L540+M540+N540+O540+P540+Q540</f>
        <v>61379</v>
      </c>
      <c r="S540" s="100"/>
    </row>
    <row r="541" spans="1:19" ht="22.5">
      <c r="A541" s="13" t="s">
        <v>18</v>
      </c>
      <c r="B541" s="60">
        <v>99</v>
      </c>
      <c r="C541" s="60">
        <v>0</v>
      </c>
      <c r="D541" s="60">
        <v>902</v>
      </c>
      <c r="E541" s="60">
        <v>1004</v>
      </c>
      <c r="F541" s="61">
        <v>200</v>
      </c>
      <c r="G541" s="19">
        <f>G542</f>
        <v>696778</v>
      </c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9">
        <f>R542</f>
        <v>904512.5700000001</v>
      </c>
      <c r="S541" s="100"/>
    </row>
    <row r="542" spans="1:19" ht="22.5">
      <c r="A542" s="13" t="s">
        <v>20</v>
      </c>
      <c r="B542" s="60">
        <v>99</v>
      </c>
      <c r="C542" s="60">
        <v>0</v>
      </c>
      <c r="D542" s="60">
        <v>902</v>
      </c>
      <c r="E542" s="60">
        <v>1004</v>
      </c>
      <c r="F542" s="61">
        <v>240</v>
      </c>
      <c r="G542" s="19">
        <v>696778</v>
      </c>
      <c r="H542" s="12"/>
      <c r="I542" s="12"/>
      <c r="J542" s="12"/>
      <c r="K542" s="12"/>
      <c r="L542" s="12"/>
      <c r="M542" s="12">
        <v>25246</v>
      </c>
      <c r="N542" s="12"/>
      <c r="O542" s="12"/>
      <c r="P542" s="12">
        <v>134488.57</v>
      </c>
      <c r="Q542" s="12">
        <v>48000</v>
      </c>
      <c r="R542" s="19">
        <f>G542+H542+I542+J542+K542+L542+M542+N542+O542+P542+Q542</f>
        <v>904512.5700000001</v>
      </c>
      <c r="S542" s="100"/>
    </row>
    <row r="543" spans="1:19" ht="11.25">
      <c r="A543" s="13" t="s">
        <v>22</v>
      </c>
      <c r="B543" s="60">
        <v>99</v>
      </c>
      <c r="C543" s="60">
        <v>0</v>
      </c>
      <c r="D543" s="60">
        <v>902</v>
      </c>
      <c r="E543" s="60">
        <v>1004</v>
      </c>
      <c r="F543" s="61" t="s">
        <v>23</v>
      </c>
      <c r="G543" s="19">
        <f>G544</f>
        <v>7000</v>
      </c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9">
        <f>R544</f>
        <v>27500</v>
      </c>
      <c r="S543" s="100"/>
    </row>
    <row r="544" spans="1:19" ht="11.25">
      <c r="A544" s="13" t="s">
        <v>51</v>
      </c>
      <c r="B544" s="60">
        <v>99</v>
      </c>
      <c r="C544" s="60">
        <v>0</v>
      </c>
      <c r="D544" s="60">
        <v>902</v>
      </c>
      <c r="E544" s="60">
        <v>1004</v>
      </c>
      <c r="F544" s="61">
        <v>850</v>
      </c>
      <c r="G544" s="19">
        <f>G546</f>
        <v>7000</v>
      </c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9">
        <f>R546</f>
        <v>27500</v>
      </c>
      <c r="S544" s="100"/>
    </row>
    <row r="545" spans="1:19" ht="22.5" hidden="1">
      <c r="A545" s="13" t="s">
        <v>24</v>
      </c>
      <c r="B545" s="60">
        <v>99</v>
      </c>
      <c r="C545" s="60">
        <v>0</v>
      </c>
      <c r="D545" s="60">
        <v>902</v>
      </c>
      <c r="E545" s="60">
        <v>1004</v>
      </c>
      <c r="F545" s="61" t="s">
        <v>25</v>
      </c>
      <c r="G545" s="19">
        <v>0</v>
      </c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9">
        <v>0</v>
      </c>
      <c r="S545" s="100"/>
    </row>
    <row r="546" spans="1:19" ht="11.25">
      <c r="A546" s="13" t="s">
        <v>26</v>
      </c>
      <c r="B546" s="60">
        <v>99</v>
      </c>
      <c r="C546" s="60">
        <v>0</v>
      </c>
      <c r="D546" s="60">
        <v>902</v>
      </c>
      <c r="E546" s="60">
        <v>1004</v>
      </c>
      <c r="F546" s="61" t="s">
        <v>27</v>
      </c>
      <c r="G546" s="19">
        <v>7000</v>
      </c>
      <c r="H546" s="12"/>
      <c r="I546" s="12"/>
      <c r="J546" s="12"/>
      <c r="K546" s="12"/>
      <c r="L546" s="12"/>
      <c r="M546" s="12"/>
      <c r="N546" s="12"/>
      <c r="O546" s="12"/>
      <c r="P546" s="12">
        <v>20500</v>
      </c>
      <c r="Q546" s="12"/>
      <c r="R546" s="19">
        <f>G546+H546+I546+J546+K546+L546+M546+N546+O546+P546+Q546</f>
        <v>27500</v>
      </c>
      <c r="S546" s="100"/>
    </row>
    <row r="547" spans="1:19" ht="22.5">
      <c r="A547" s="13" t="s">
        <v>49</v>
      </c>
      <c r="B547" s="60">
        <v>99</v>
      </c>
      <c r="C547" s="60">
        <v>0</v>
      </c>
      <c r="D547" s="60">
        <v>902</v>
      </c>
      <c r="E547" s="60">
        <v>1005</v>
      </c>
      <c r="F547" s="70" t="s">
        <v>0</v>
      </c>
      <c r="G547" s="19">
        <f>G548</f>
        <v>1656553</v>
      </c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9">
        <f>R548</f>
        <v>1658136</v>
      </c>
      <c r="S547" s="100"/>
    </row>
    <row r="548" spans="1:19" ht="45">
      <c r="A548" s="13" t="s">
        <v>14</v>
      </c>
      <c r="B548" s="60">
        <v>99</v>
      </c>
      <c r="C548" s="60">
        <v>0</v>
      </c>
      <c r="D548" s="60">
        <v>902</v>
      </c>
      <c r="E548" s="60">
        <v>1005</v>
      </c>
      <c r="F548" s="61" t="s">
        <v>15</v>
      </c>
      <c r="G548" s="19">
        <f>G549</f>
        <v>1656553</v>
      </c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9">
        <f>R549</f>
        <v>1658136</v>
      </c>
      <c r="S548" s="100"/>
    </row>
    <row r="549" spans="1:19" ht="22.5">
      <c r="A549" s="13" t="s">
        <v>16</v>
      </c>
      <c r="B549" s="60">
        <v>99</v>
      </c>
      <c r="C549" s="60">
        <v>0</v>
      </c>
      <c r="D549" s="60">
        <v>902</v>
      </c>
      <c r="E549" s="60">
        <v>1005</v>
      </c>
      <c r="F549" s="61" t="s">
        <v>17</v>
      </c>
      <c r="G549" s="19">
        <f>G550+G551</f>
        <v>1656553</v>
      </c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9">
        <f>R550+R551</f>
        <v>1658136</v>
      </c>
      <c r="S549" s="100"/>
    </row>
    <row r="550" spans="1:19" ht="33.75">
      <c r="A550" s="13" t="s">
        <v>87</v>
      </c>
      <c r="B550" s="60">
        <v>99</v>
      </c>
      <c r="C550" s="60">
        <v>0</v>
      </c>
      <c r="D550" s="60">
        <v>902</v>
      </c>
      <c r="E550" s="60">
        <v>1005</v>
      </c>
      <c r="F550" s="61">
        <v>121</v>
      </c>
      <c r="G550" s="19">
        <v>1599298</v>
      </c>
      <c r="H550" s="12">
        <v>1583</v>
      </c>
      <c r="I550" s="12"/>
      <c r="J550" s="12"/>
      <c r="K550" s="12"/>
      <c r="L550" s="12"/>
      <c r="M550" s="12"/>
      <c r="N550" s="12"/>
      <c r="O550" s="12"/>
      <c r="P550" s="12"/>
      <c r="Q550" s="12"/>
      <c r="R550" s="19">
        <f>G550+H550+I550+J550+K550+L550+M550+N550+O550+P550+Q550</f>
        <v>1600881</v>
      </c>
      <c r="S550" s="100"/>
    </row>
    <row r="551" spans="1:19" ht="22.5">
      <c r="A551" s="13" t="s">
        <v>71</v>
      </c>
      <c r="B551" s="60">
        <v>99</v>
      </c>
      <c r="C551" s="60">
        <v>0</v>
      </c>
      <c r="D551" s="60">
        <v>902</v>
      </c>
      <c r="E551" s="60">
        <v>1005</v>
      </c>
      <c r="F551" s="61">
        <v>122</v>
      </c>
      <c r="G551" s="19">
        <v>57255</v>
      </c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9">
        <f>G551+H551+I551+J551+K551+L551+M551+N551+O551+P551+Q551</f>
        <v>57255</v>
      </c>
      <c r="S551" s="100"/>
    </row>
    <row r="552" spans="1:19" ht="11.25" hidden="1">
      <c r="A552" s="13"/>
      <c r="B552" s="60">
        <v>99</v>
      </c>
      <c r="C552" s="60">
        <v>0</v>
      </c>
      <c r="D552" s="60">
        <v>902</v>
      </c>
      <c r="E552" s="60">
        <v>1006</v>
      </c>
      <c r="F552" s="61"/>
      <c r="G552" s="19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9"/>
      <c r="S552" s="100"/>
    </row>
    <row r="553" spans="1:19" ht="45">
      <c r="A553" s="13" t="s">
        <v>14</v>
      </c>
      <c r="B553" s="60">
        <v>99</v>
      </c>
      <c r="C553" s="60">
        <v>0</v>
      </c>
      <c r="D553" s="60">
        <v>902</v>
      </c>
      <c r="E553" s="60">
        <v>1006</v>
      </c>
      <c r="F553" s="61">
        <v>100</v>
      </c>
      <c r="G553" s="19">
        <f>G554</f>
        <v>1519137</v>
      </c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9">
        <f>R554</f>
        <v>1595241</v>
      </c>
      <c r="S553" s="100"/>
    </row>
    <row r="554" spans="1:19" ht="22.5">
      <c r="A554" s="13" t="s">
        <v>16</v>
      </c>
      <c r="B554" s="60">
        <v>99</v>
      </c>
      <c r="C554" s="60">
        <v>0</v>
      </c>
      <c r="D554" s="60">
        <v>902</v>
      </c>
      <c r="E554" s="60">
        <v>1006</v>
      </c>
      <c r="F554" s="61" t="s">
        <v>17</v>
      </c>
      <c r="G554" s="19">
        <f>G555+G556</f>
        <v>1519137</v>
      </c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9">
        <f>R555+R556</f>
        <v>1595241</v>
      </c>
      <c r="S554" s="100"/>
    </row>
    <row r="555" spans="1:19" ht="33.75">
      <c r="A555" s="13" t="s">
        <v>87</v>
      </c>
      <c r="B555" s="60">
        <v>99</v>
      </c>
      <c r="C555" s="60">
        <v>0</v>
      </c>
      <c r="D555" s="60">
        <v>902</v>
      </c>
      <c r="E555" s="60">
        <v>1006</v>
      </c>
      <c r="F555" s="61">
        <v>121</v>
      </c>
      <c r="G555" s="19">
        <v>1493112</v>
      </c>
      <c r="H555" s="12">
        <v>74359</v>
      </c>
      <c r="I555" s="12"/>
      <c r="J555" s="12"/>
      <c r="K555" s="12"/>
      <c r="L555" s="12"/>
      <c r="M555" s="12"/>
      <c r="N555" s="12"/>
      <c r="O555" s="12"/>
      <c r="P555" s="12"/>
      <c r="Q555" s="12"/>
      <c r="R555" s="19">
        <f>G555+H555+I555+J555+K555+L555+M555+N555+O555+P555+Q555</f>
        <v>1567471</v>
      </c>
      <c r="S555" s="100"/>
    </row>
    <row r="556" spans="1:19" ht="22.5">
      <c r="A556" s="13" t="s">
        <v>71</v>
      </c>
      <c r="B556" s="60">
        <v>99</v>
      </c>
      <c r="C556" s="60">
        <v>0</v>
      </c>
      <c r="D556" s="60">
        <v>902</v>
      </c>
      <c r="E556" s="60">
        <v>1006</v>
      </c>
      <c r="F556" s="61">
        <v>122</v>
      </c>
      <c r="G556" s="19">
        <v>26025</v>
      </c>
      <c r="H556" s="12"/>
      <c r="I556" s="12"/>
      <c r="J556" s="12"/>
      <c r="K556" s="12"/>
      <c r="L556" s="12"/>
      <c r="M556" s="12"/>
      <c r="N556" s="12"/>
      <c r="O556" s="12">
        <v>1745</v>
      </c>
      <c r="P556" s="12"/>
      <c r="Q556" s="12"/>
      <c r="R556" s="19">
        <f>G556+H556+I556+J556+K556+L556+M556+N556+O556+P556+Q556</f>
        <v>27770</v>
      </c>
      <c r="S556" s="100"/>
    </row>
    <row r="557" spans="1:19" ht="11.25" hidden="1">
      <c r="A557" s="13"/>
      <c r="B557" s="60"/>
      <c r="C557" s="60"/>
      <c r="D557" s="60"/>
      <c r="E557" s="60"/>
      <c r="F557" s="61"/>
      <c r="G557" s="19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9"/>
      <c r="S557" s="100"/>
    </row>
    <row r="558" spans="1:19" ht="11.25" hidden="1">
      <c r="A558" s="13"/>
      <c r="B558" s="60"/>
      <c r="C558" s="60"/>
      <c r="D558" s="60"/>
      <c r="E558" s="60"/>
      <c r="F558" s="61"/>
      <c r="G558" s="19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9"/>
      <c r="S558" s="100"/>
    </row>
    <row r="559" spans="1:19" ht="11.25" hidden="1">
      <c r="A559" s="13"/>
      <c r="B559" s="60"/>
      <c r="C559" s="60"/>
      <c r="D559" s="60"/>
      <c r="E559" s="60"/>
      <c r="F559" s="61"/>
      <c r="G559" s="19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9"/>
      <c r="S559" s="100"/>
    </row>
    <row r="560" spans="1:19" ht="22.5">
      <c r="A560" s="71" t="s">
        <v>74</v>
      </c>
      <c r="B560" s="60">
        <v>99</v>
      </c>
      <c r="C560" s="60">
        <v>0</v>
      </c>
      <c r="D560" s="60">
        <v>902</v>
      </c>
      <c r="E560" s="60">
        <v>1007</v>
      </c>
      <c r="F560" s="70"/>
      <c r="G560" s="19">
        <f>G561+G565</f>
        <v>674106</v>
      </c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9">
        <f>R561+R565</f>
        <v>675153</v>
      </c>
      <c r="S560" s="100"/>
    </row>
    <row r="561" spans="1:19" ht="45">
      <c r="A561" s="13" t="s">
        <v>14</v>
      </c>
      <c r="B561" s="60">
        <v>99</v>
      </c>
      <c r="C561" s="60">
        <v>0</v>
      </c>
      <c r="D561" s="60">
        <v>902</v>
      </c>
      <c r="E561" s="60">
        <v>1007</v>
      </c>
      <c r="F561" s="61" t="s">
        <v>15</v>
      </c>
      <c r="G561" s="19">
        <f>G562</f>
        <v>436783</v>
      </c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9">
        <f>R562</f>
        <v>437830</v>
      </c>
      <c r="S561" s="100"/>
    </row>
    <row r="562" spans="1:19" ht="22.5">
      <c r="A562" s="13" t="s">
        <v>16</v>
      </c>
      <c r="B562" s="60">
        <v>99</v>
      </c>
      <c r="C562" s="60">
        <v>0</v>
      </c>
      <c r="D562" s="60">
        <v>902</v>
      </c>
      <c r="E562" s="60">
        <v>1007</v>
      </c>
      <c r="F562" s="61">
        <v>120</v>
      </c>
      <c r="G562" s="19">
        <f>G563+G564</f>
        <v>436783</v>
      </c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9">
        <f>R563+R564</f>
        <v>437830</v>
      </c>
      <c r="S562" s="100"/>
    </row>
    <row r="563" spans="1:19" ht="33.75">
      <c r="A563" s="13" t="s">
        <v>87</v>
      </c>
      <c r="B563" s="60">
        <v>99</v>
      </c>
      <c r="C563" s="60">
        <v>0</v>
      </c>
      <c r="D563" s="60">
        <v>902</v>
      </c>
      <c r="E563" s="60">
        <v>1007</v>
      </c>
      <c r="F563" s="61">
        <v>121</v>
      </c>
      <c r="G563" s="19">
        <v>413168</v>
      </c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9">
        <f>G563+H563+I563+J563+K563+L563+M563+N563+O563+P563+Q563</f>
        <v>413168</v>
      </c>
      <c r="S563" s="100"/>
    </row>
    <row r="564" spans="1:19" ht="22.5">
      <c r="A564" s="13" t="s">
        <v>71</v>
      </c>
      <c r="B564" s="60">
        <v>99</v>
      </c>
      <c r="C564" s="60">
        <v>0</v>
      </c>
      <c r="D564" s="60">
        <v>902</v>
      </c>
      <c r="E564" s="60">
        <v>1007</v>
      </c>
      <c r="F564" s="61">
        <v>122</v>
      </c>
      <c r="G564" s="19">
        <v>23615</v>
      </c>
      <c r="H564" s="12"/>
      <c r="I564" s="12"/>
      <c r="J564" s="12"/>
      <c r="K564" s="12"/>
      <c r="L564" s="12"/>
      <c r="M564" s="12"/>
      <c r="N564" s="12"/>
      <c r="O564" s="12"/>
      <c r="P564" s="12"/>
      <c r="Q564" s="12">
        <v>1047</v>
      </c>
      <c r="R564" s="19">
        <f>G564+H564+I564+J564+K564+L564+M564+N564+O564+P564+Q564</f>
        <v>24662</v>
      </c>
      <c r="S564" s="100"/>
    </row>
    <row r="565" spans="1:19" ht="22.5">
      <c r="A565" s="13" t="s">
        <v>18</v>
      </c>
      <c r="B565" s="60">
        <v>99</v>
      </c>
      <c r="C565" s="60">
        <v>0</v>
      </c>
      <c r="D565" s="60">
        <v>902</v>
      </c>
      <c r="E565" s="60">
        <v>1007</v>
      </c>
      <c r="F565" s="61" t="s">
        <v>19</v>
      </c>
      <c r="G565" s="19">
        <f>G566</f>
        <v>237323</v>
      </c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9">
        <f>R566</f>
        <v>237323</v>
      </c>
      <c r="S565" s="100"/>
    </row>
    <row r="566" spans="1:19" ht="22.5">
      <c r="A566" s="13" t="s">
        <v>20</v>
      </c>
      <c r="B566" s="60">
        <v>99</v>
      </c>
      <c r="C566" s="60">
        <v>0</v>
      </c>
      <c r="D566" s="60">
        <v>902</v>
      </c>
      <c r="E566" s="60">
        <v>1007</v>
      </c>
      <c r="F566" s="61" t="s">
        <v>21</v>
      </c>
      <c r="G566" s="19">
        <v>237323</v>
      </c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9">
        <f>G566+H566+I566+J566+K566+L566+M566+N566+O566+P566+Q566</f>
        <v>237323</v>
      </c>
      <c r="S566" s="100"/>
    </row>
    <row r="567" spans="1:19" ht="22.5" hidden="1">
      <c r="A567" s="71" t="s">
        <v>73</v>
      </c>
      <c r="B567" s="60">
        <v>99</v>
      </c>
      <c r="C567" s="60">
        <v>0</v>
      </c>
      <c r="D567" s="60">
        <v>902</v>
      </c>
      <c r="E567" s="60">
        <v>1006</v>
      </c>
      <c r="F567" s="70" t="s">
        <v>0</v>
      </c>
      <c r="G567" s="19">
        <f>G568</f>
        <v>0</v>
      </c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9">
        <f>R568</f>
        <v>0</v>
      </c>
      <c r="S567" s="100"/>
    </row>
    <row r="568" spans="1:19" ht="45" hidden="1">
      <c r="A568" s="13" t="s">
        <v>14</v>
      </c>
      <c r="B568" s="60">
        <v>99</v>
      </c>
      <c r="C568" s="60">
        <v>0</v>
      </c>
      <c r="D568" s="60">
        <v>902</v>
      </c>
      <c r="E568" s="60">
        <v>1006</v>
      </c>
      <c r="F568" s="61">
        <v>100</v>
      </c>
      <c r="G568" s="19">
        <f>G569</f>
        <v>0</v>
      </c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9">
        <f>R569</f>
        <v>0</v>
      </c>
      <c r="S568" s="100"/>
    </row>
    <row r="569" spans="1:19" ht="22.5" hidden="1">
      <c r="A569" s="13" t="s">
        <v>16</v>
      </c>
      <c r="B569" s="60">
        <v>99</v>
      </c>
      <c r="C569" s="60">
        <v>0</v>
      </c>
      <c r="D569" s="60">
        <v>902</v>
      </c>
      <c r="E569" s="60">
        <v>1006</v>
      </c>
      <c r="F569" s="61" t="s">
        <v>17</v>
      </c>
      <c r="G569" s="19">
        <f>G570+G571</f>
        <v>0</v>
      </c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9">
        <f>R570+R571</f>
        <v>0</v>
      </c>
      <c r="S569" s="100"/>
    </row>
    <row r="570" spans="1:19" ht="33.75" hidden="1">
      <c r="A570" s="13" t="s">
        <v>87</v>
      </c>
      <c r="B570" s="60">
        <v>99</v>
      </c>
      <c r="C570" s="60">
        <v>0</v>
      </c>
      <c r="D570" s="60">
        <v>902</v>
      </c>
      <c r="E570" s="60">
        <v>1006</v>
      </c>
      <c r="F570" s="61">
        <v>121</v>
      </c>
      <c r="G570" s="19">
        <v>0</v>
      </c>
      <c r="H570" s="12">
        <v>0</v>
      </c>
      <c r="I570" s="12"/>
      <c r="J570" s="12"/>
      <c r="K570" s="12"/>
      <c r="L570" s="12"/>
      <c r="M570" s="12"/>
      <c r="N570" s="12"/>
      <c r="O570" s="12"/>
      <c r="P570" s="12"/>
      <c r="Q570" s="12"/>
      <c r="R570" s="19">
        <f>G570+H570</f>
        <v>0</v>
      </c>
      <c r="S570" s="100"/>
    </row>
    <row r="571" spans="1:19" ht="22.5" hidden="1">
      <c r="A571" s="13" t="s">
        <v>71</v>
      </c>
      <c r="B571" s="60">
        <v>99</v>
      </c>
      <c r="C571" s="60">
        <v>0</v>
      </c>
      <c r="D571" s="60">
        <v>902</v>
      </c>
      <c r="E571" s="60">
        <v>1006</v>
      </c>
      <c r="F571" s="61">
        <v>122</v>
      </c>
      <c r="G571" s="19">
        <v>0</v>
      </c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9">
        <v>0</v>
      </c>
      <c r="S571" s="100"/>
    </row>
    <row r="572" spans="1:19" ht="11.25">
      <c r="A572" s="13" t="s">
        <v>48</v>
      </c>
      <c r="B572" s="60">
        <v>99</v>
      </c>
      <c r="C572" s="60">
        <v>0</v>
      </c>
      <c r="D572" s="60">
        <v>902</v>
      </c>
      <c r="E572" s="60">
        <v>1011</v>
      </c>
      <c r="F572" s="70" t="s">
        <v>0</v>
      </c>
      <c r="G572" s="19">
        <f>G573</f>
        <v>146200</v>
      </c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9">
        <f>R573</f>
        <v>146200</v>
      </c>
      <c r="S572" s="100"/>
    </row>
    <row r="573" spans="1:19" ht="22.5">
      <c r="A573" s="13" t="s">
        <v>18</v>
      </c>
      <c r="B573" s="60">
        <v>99</v>
      </c>
      <c r="C573" s="60">
        <v>0</v>
      </c>
      <c r="D573" s="60">
        <v>902</v>
      </c>
      <c r="E573" s="60">
        <v>1011</v>
      </c>
      <c r="F573" s="61" t="s">
        <v>19</v>
      </c>
      <c r="G573" s="19">
        <f>G574</f>
        <v>146200</v>
      </c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9">
        <f>R574</f>
        <v>146200</v>
      </c>
      <c r="S573" s="100"/>
    </row>
    <row r="574" spans="1:19" ht="22.5">
      <c r="A574" s="13" t="s">
        <v>20</v>
      </c>
      <c r="B574" s="60">
        <v>99</v>
      </c>
      <c r="C574" s="60">
        <v>0</v>
      </c>
      <c r="D574" s="60">
        <v>902</v>
      </c>
      <c r="E574" s="60">
        <v>1011</v>
      </c>
      <c r="F574" s="61" t="s">
        <v>21</v>
      </c>
      <c r="G574" s="19">
        <v>146200</v>
      </c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9">
        <f>G574+H574+I574+J574+K574+L574+M574+N574+O574+P574+Q574</f>
        <v>146200</v>
      </c>
      <c r="S574" s="100"/>
    </row>
    <row r="575" spans="1:19" ht="11.25">
      <c r="A575" s="13" t="s">
        <v>52</v>
      </c>
      <c r="B575" s="60">
        <v>99</v>
      </c>
      <c r="C575" s="60">
        <v>0</v>
      </c>
      <c r="D575" s="60">
        <v>902</v>
      </c>
      <c r="E575" s="60">
        <v>1012</v>
      </c>
      <c r="F575" s="61"/>
      <c r="G575" s="19">
        <f>G576</f>
        <v>7400000</v>
      </c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9">
        <f>R576</f>
        <v>2109734.8200000003</v>
      </c>
      <c r="S575" s="100"/>
    </row>
    <row r="576" spans="1:19" ht="11.25">
      <c r="A576" s="13" t="s">
        <v>22</v>
      </c>
      <c r="B576" s="60">
        <v>99</v>
      </c>
      <c r="C576" s="60">
        <v>0</v>
      </c>
      <c r="D576" s="60">
        <v>902</v>
      </c>
      <c r="E576" s="60">
        <v>1012</v>
      </c>
      <c r="F576" s="61">
        <v>800</v>
      </c>
      <c r="G576" s="19">
        <f>G577</f>
        <v>7400000</v>
      </c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9">
        <f>R577</f>
        <v>2109734.8200000003</v>
      </c>
      <c r="S576" s="100"/>
    </row>
    <row r="577" spans="1:19" ht="11.25">
      <c r="A577" s="13" t="s">
        <v>34</v>
      </c>
      <c r="B577" s="60">
        <v>99</v>
      </c>
      <c r="C577" s="60">
        <v>0</v>
      </c>
      <c r="D577" s="60">
        <v>902</v>
      </c>
      <c r="E577" s="60">
        <v>1012</v>
      </c>
      <c r="F577" s="61">
        <v>870</v>
      </c>
      <c r="G577" s="19">
        <v>7400000</v>
      </c>
      <c r="H577" s="12"/>
      <c r="I577" s="12">
        <v>-124370</v>
      </c>
      <c r="J577" s="12"/>
      <c r="K577" s="12">
        <v>-1331370</v>
      </c>
      <c r="L577" s="12">
        <v>-265298</v>
      </c>
      <c r="M577" s="12">
        <v>-704769.43</v>
      </c>
      <c r="N577" s="12">
        <v>-421626.2</v>
      </c>
      <c r="O577" s="12">
        <v>-1259381.55</v>
      </c>
      <c r="P577" s="12">
        <v>-808816</v>
      </c>
      <c r="Q577" s="12">
        <v>-374634</v>
      </c>
      <c r="R577" s="19">
        <f>G577+H577+I577+J577+K577+L577+M577+N577+O577+P577+Q577</f>
        <v>2109734.8200000003</v>
      </c>
      <c r="S577" s="100"/>
    </row>
    <row r="578" spans="1:19" ht="11.25">
      <c r="A578" s="63" t="s">
        <v>147</v>
      </c>
      <c r="B578" s="60"/>
      <c r="C578" s="60"/>
      <c r="D578" s="60"/>
      <c r="E578" s="60"/>
      <c r="F578" s="61"/>
      <c r="G578" s="66">
        <f>G9+G269+G303+G440+G459+G476+G484+G489+G494+G508+G518+G523+G528+G534</f>
        <v>654431488</v>
      </c>
      <c r="H578" s="12"/>
      <c r="I578" s="12"/>
      <c r="J578" s="12"/>
      <c r="K578" s="12">
        <f>SUM(K9:K577)</f>
        <v>9468160</v>
      </c>
      <c r="L578" s="12"/>
      <c r="M578" s="12"/>
      <c r="N578" s="12"/>
      <c r="O578" s="12"/>
      <c r="P578" s="12">
        <f>SUM(P9:P577)</f>
        <v>22167055.57</v>
      </c>
      <c r="Q578" s="12"/>
      <c r="R578" s="66">
        <f>R9+R269+R303+R440+R459+R476+R484+R489+R494+R508+R518+R523+R528+R534</f>
        <v>896141550.74</v>
      </c>
      <c r="S578" s="99"/>
    </row>
    <row r="579" spans="1:17" ht="11.25">
      <c r="A579" s="105"/>
      <c r="B579" s="97"/>
      <c r="C579" s="97"/>
      <c r="D579" s="97"/>
      <c r="E579" s="97"/>
      <c r="F579" s="96"/>
      <c r="G579" s="99"/>
      <c r="H579" s="94"/>
      <c r="I579" s="94"/>
      <c r="J579" s="94"/>
      <c r="K579" s="94"/>
      <c r="L579" s="94"/>
      <c r="M579" s="94"/>
      <c r="N579" s="94"/>
      <c r="O579" s="94"/>
      <c r="P579" s="94"/>
      <c r="Q579" s="94"/>
    </row>
    <row r="580" spans="1:17" ht="11.25">
      <c r="A580" s="105"/>
      <c r="B580" s="97"/>
      <c r="C580" s="97"/>
      <c r="D580" s="97"/>
      <c r="E580" s="97"/>
      <c r="F580" s="96"/>
      <c r="G580" s="99"/>
      <c r="H580" s="94"/>
      <c r="I580" s="94"/>
      <c r="J580" s="94"/>
      <c r="K580" s="94"/>
      <c r="L580" s="94"/>
      <c r="M580" s="94"/>
      <c r="N580" s="94"/>
      <c r="O580" s="94"/>
      <c r="P580" s="94"/>
      <c r="Q580" s="94"/>
    </row>
    <row r="582" spans="1:18" ht="11.25">
      <c r="A582" s="95" t="s">
        <v>150</v>
      </c>
      <c r="B582" s="106"/>
      <c r="C582" s="106"/>
      <c r="D582" s="106"/>
      <c r="E582" s="106"/>
      <c r="G582" s="106" t="s">
        <v>151</v>
      </c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106" t="s">
        <v>209</v>
      </c>
    </row>
  </sheetData>
  <sheetProtection/>
  <autoFilter ref="A8:G578"/>
  <mergeCells count="8">
    <mergeCell ref="B3:R4"/>
    <mergeCell ref="T492:V492"/>
    <mergeCell ref="T513:U513"/>
    <mergeCell ref="A5:G5"/>
    <mergeCell ref="A6:G6"/>
    <mergeCell ref="T136:V136"/>
    <mergeCell ref="T167:V167"/>
    <mergeCell ref="T483:V483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9"/>
  <sheetViews>
    <sheetView view="pageBreakPreview" zoomScale="130" zoomScaleNormal="70" zoomScaleSheetLayoutView="130" zoomScalePageLayoutView="0" workbookViewId="0" topLeftCell="A25">
      <selection activeCell="S379" sqref="S379"/>
    </sheetView>
  </sheetViews>
  <sheetFormatPr defaultColWidth="9.33203125" defaultRowHeight="12.75"/>
  <cols>
    <col min="1" max="1" width="47" style="0" customWidth="1"/>
    <col min="2" max="2" width="6.5" style="0" customWidth="1"/>
    <col min="3" max="3" width="4.83203125" style="0" customWidth="1"/>
    <col min="4" max="4" width="7" style="0" customWidth="1"/>
    <col min="5" max="5" width="8.66015625" style="0" customWidth="1"/>
    <col min="6" max="6" width="6.16015625" style="2" customWidth="1"/>
    <col min="7" max="7" width="15.66015625" style="0" hidden="1" customWidth="1"/>
    <col min="8" max="8" width="13.83203125" style="0" hidden="1" customWidth="1"/>
    <col min="9" max="9" width="14.33203125" style="18" hidden="1" customWidth="1"/>
    <col min="10" max="10" width="13.83203125" style="21" hidden="1" customWidth="1"/>
    <col min="11" max="11" width="13.83203125" style="22" hidden="1" customWidth="1"/>
    <col min="12" max="12" width="13.83203125" style="23" hidden="1" customWidth="1"/>
    <col min="13" max="13" width="13.83203125" style="86" hidden="1" customWidth="1"/>
    <col min="14" max="14" width="15.83203125" style="0" customWidth="1"/>
    <col min="15" max="16" width="15.83203125" style="0" hidden="1" customWidth="1"/>
    <col min="17" max="17" width="15.83203125" style="21" hidden="1" customWidth="1"/>
    <col min="18" max="18" width="15.83203125" style="85" hidden="1" customWidth="1"/>
    <col min="19" max="19" width="16.83203125" style="0" customWidth="1"/>
  </cols>
  <sheetData>
    <row r="1" spans="5:19" ht="12.75" customHeight="1">
      <c r="E1" s="115" t="s">
        <v>210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5:19" ht="12.75"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59.25" customHeight="1"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5" ht="71.25" customHeight="1">
      <c r="A4" s="113" t="s">
        <v>149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2.75">
      <c r="A5" s="114"/>
      <c r="B5" s="114"/>
      <c r="C5" s="114"/>
      <c r="D5" s="114"/>
      <c r="E5" s="114"/>
      <c r="F5" s="114"/>
      <c r="O5" s="2" t="s">
        <v>1</v>
      </c>
    </row>
    <row r="6" spans="1:19" ht="25.5">
      <c r="A6" s="27" t="s">
        <v>2</v>
      </c>
      <c r="B6" s="27" t="s">
        <v>90</v>
      </c>
      <c r="C6" s="27" t="s">
        <v>91</v>
      </c>
      <c r="D6" s="27" t="s">
        <v>3</v>
      </c>
      <c r="E6" s="27" t="s">
        <v>92</v>
      </c>
      <c r="F6" s="27" t="s">
        <v>4</v>
      </c>
      <c r="G6" s="27" t="s">
        <v>67</v>
      </c>
      <c r="H6" s="27" t="s">
        <v>172</v>
      </c>
      <c r="I6" s="27"/>
      <c r="J6" s="27"/>
      <c r="K6" s="27"/>
      <c r="L6" s="27"/>
      <c r="M6" s="27"/>
      <c r="N6" s="27" t="s">
        <v>67</v>
      </c>
      <c r="O6" s="27" t="s">
        <v>68</v>
      </c>
      <c r="P6" s="28" t="s">
        <v>172</v>
      </c>
      <c r="Q6" s="28"/>
      <c r="R6" s="57" t="s">
        <v>205</v>
      </c>
      <c r="S6" s="27" t="s">
        <v>68</v>
      </c>
    </row>
    <row r="7" spans="1:19" ht="12.75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7" t="s">
        <v>93</v>
      </c>
      <c r="H7" s="27"/>
      <c r="I7" s="27"/>
      <c r="J7" s="27"/>
      <c r="K7" s="27"/>
      <c r="L7" s="27"/>
      <c r="M7" s="27"/>
      <c r="N7" s="27"/>
      <c r="O7" s="29">
        <v>9</v>
      </c>
      <c r="P7" s="28"/>
      <c r="Q7" s="28"/>
      <c r="R7" s="28"/>
      <c r="S7" s="28"/>
    </row>
    <row r="8" spans="1:19" ht="51">
      <c r="A8" s="30" t="s">
        <v>94</v>
      </c>
      <c r="B8" s="31" t="s">
        <v>13</v>
      </c>
      <c r="C8" s="31"/>
      <c r="D8" s="31"/>
      <c r="E8" s="31"/>
      <c r="F8" s="32"/>
      <c r="G8" s="33">
        <f>G9+G137</f>
        <v>150899494.56</v>
      </c>
      <c r="H8" s="33"/>
      <c r="I8" s="33"/>
      <c r="J8" s="33"/>
      <c r="K8" s="33"/>
      <c r="L8" s="33"/>
      <c r="M8" s="33"/>
      <c r="N8" s="33">
        <f>N9+N137</f>
        <v>158969225.58999997</v>
      </c>
      <c r="O8" s="33">
        <f>O9+O137</f>
        <v>152978373.72</v>
      </c>
      <c r="P8" s="28"/>
      <c r="Q8" s="28"/>
      <c r="R8" s="28"/>
      <c r="S8" s="33">
        <f>S9+S137</f>
        <v>162171294.72</v>
      </c>
    </row>
    <row r="9" spans="1:19" ht="38.25">
      <c r="A9" s="34" t="s">
        <v>95</v>
      </c>
      <c r="B9" s="31" t="s">
        <v>13</v>
      </c>
      <c r="C9" s="31">
        <v>1</v>
      </c>
      <c r="D9" s="35"/>
      <c r="E9" s="35"/>
      <c r="F9" s="36"/>
      <c r="G9" s="33">
        <f>G10+G15+G26+G31+G36+G40+G44+G48+G52+G56+G62+G68+G71+G74+G79+G82+G85+G88+G91+G94+G97+G100+G103+G107+G111+G120+G126+G129+G133</f>
        <v>141686934.56</v>
      </c>
      <c r="H9" s="33"/>
      <c r="I9" s="33"/>
      <c r="J9" s="33"/>
      <c r="K9" s="33"/>
      <c r="L9" s="33"/>
      <c r="M9" s="33"/>
      <c r="N9" s="33">
        <f>N10+N15+N26+N31+N36+N40+N44+N48+N52+N56+N62+N68+N71+N74+N79+N82+N85+N88+N91+N94+N97+N100+N103+N107+N111+N120+N126+N129+N133+N65</f>
        <v>149756665.58999997</v>
      </c>
      <c r="O9" s="33">
        <f>O10+O15+O26+O31+O36+O40+O44+O48+O52+O56+O62+O68+O71+O74+O79+O82+O85+O88+O91+O94+O97+O100+O103+O107+O111+O120+O126+O129+O133</f>
        <v>143734813.72</v>
      </c>
      <c r="P9" s="28"/>
      <c r="Q9" s="28"/>
      <c r="R9" s="28"/>
      <c r="S9" s="33">
        <f>S10+S15+S26+S31+S36+S40+S44+S48+S52+S56+S62+S68+S71+S74+S79+S82+S85+S88+S91+S94+S97+S100+S103+S107+S111+S120+S126+S129+S133</f>
        <v>152927734.72</v>
      </c>
    </row>
    <row r="10" spans="1:19" ht="12.75">
      <c r="A10" s="3" t="s">
        <v>116</v>
      </c>
      <c r="B10" s="27" t="s">
        <v>13</v>
      </c>
      <c r="C10" s="27">
        <v>1</v>
      </c>
      <c r="D10" s="27">
        <v>902</v>
      </c>
      <c r="E10" s="27">
        <v>1001</v>
      </c>
      <c r="F10" s="37"/>
      <c r="G10" s="38">
        <f>G11</f>
        <v>1273077</v>
      </c>
      <c r="H10" s="38"/>
      <c r="I10" s="38"/>
      <c r="J10" s="38"/>
      <c r="K10" s="38"/>
      <c r="L10" s="38"/>
      <c r="M10" s="38"/>
      <c r="N10" s="38">
        <f>N11</f>
        <v>1273077</v>
      </c>
      <c r="O10" s="38">
        <f>O11</f>
        <v>1273077</v>
      </c>
      <c r="P10" s="28"/>
      <c r="Q10" s="28"/>
      <c r="R10" s="28"/>
      <c r="S10" s="38">
        <f>S11</f>
        <v>1273077</v>
      </c>
    </row>
    <row r="11" spans="1:19" ht="76.5">
      <c r="A11" s="3" t="s">
        <v>14</v>
      </c>
      <c r="B11" s="27" t="s">
        <v>13</v>
      </c>
      <c r="C11" s="27">
        <v>1</v>
      </c>
      <c r="D11" s="27">
        <v>902</v>
      </c>
      <c r="E11" s="27">
        <v>1001</v>
      </c>
      <c r="F11" s="39">
        <v>100</v>
      </c>
      <c r="G11" s="38">
        <f>G12</f>
        <v>1273077</v>
      </c>
      <c r="H11" s="38"/>
      <c r="I11" s="38"/>
      <c r="J11" s="38"/>
      <c r="K11" s="38"/>
      <c r="L11" s="38"/>
      <c r="M11" s="38"/>
      <c r="N11" s="38">
        <f>N12</f>
        <v>1273077</v>
      </c>
      <c r="O11" s="38">
        <f>O12</f>
        <v>1273077</v>
      </c>
      <c r="P11" s="28"/>
      <c r="Q11" s="28"/>
      <c r="R11" s="28"/>
      <c r="S11" s="38">
        <f>S12</f>
        <v>1273077</v>
      </c>
    </row>
    <row r="12" spans="1:19" ht="25.5">
      <c r="A12" s="3" t="s">
        <v>16</v>
      </c>
      <c r="B12" s="27" t="s">
        <v>13</v>
      </c>
      <c r="C12" s="27">
        <v>1</v>
      </c>
      <c r="D12" s="27">
        <v>902</v>
      </c>
      <c r="E12" s="27">
        <v>1001</v>
      </c>
      <c r="F12" s="39">
        <v>120</v>
      </c>
      <c r="G12" s="38">
        <f>G13+G14</f>
        <v>1273077</v>
      </c>
      <c r="H12" s="38"/>
      <c r="I12" s="38"/>
      <c r="J12" s="38"/>
      <c r="K12" s="38"/>
      <c r="L12" s="38"/>
      <c r="M12" s="38"/>
      <c r="N12" s="38">
        <f>N13+N14</f>
        <v>1273077</v>
      </c>
      <c r="O12" s="38">
        <f>O13+O14</f>
        <v>1273077</v>
      </c>
      <c r="P12" s="28"/>
      <c r="Q12" s="28"/>
      <c r="R12" s="28"/>
      <c r="S12" s="38">
        <f>S13+S14</f>
        <v>1273077</v>
      </c>
    </row>
    <row r="13" spans="1:19" ht="38.25">
      <c r="A13" s="3" t="s">
        <v>87</v>
      </c>
      <c r="B13" s="27" t="s">
        <v>13</v>
      </c>
      <c r="C13" s="27">
        <v>1</v>
      </c>
      <c r="D13" s="27">
        <v>902</v>
      </c>
      <c r="E13" s="27">
        <v>1001</v>
      </c>
      <c r="F13" s="39">
        <v>121</v>
      </c>
      <c r="G13" s="40">
        <v>1241847</v>
      </c>
      <c r="H13" s="40"/>
      <c r="I13" s="40"/>
      <c r="J13" s="40"/>
      <c r="K13" s="40"/>
      <c r="L13" s="40"/>
      <c r="M13" s="40"/>
      <c r="N13" s="40">
        <v>1241847</v>
      </c>
      <c r="O13" s="40">
        <v>1241847</v>
      </c>
      <c r="P13" s="28"/>
      <c r="Q13" s="28"/>
      <c r="R13" s="28"/>
      <c r="S13" s="40">
        <v>1241847</v>
      </c>
    </row>
    <row r="14" spans="1:19" ht="38.25">
      <c r="A14" s="3" t="s">
        <v>71</v>
      </c>
      <c r="B14" s="27" t="s">
        <v>13</v>
      </c>
      <c r="C14" s="27">
        <v>1</v>
      </c>
      <c r="D14" s="27">
        <v>902</v>
      </c>
      <c r="E14" s="27">
        <v>1001</v>
      </c>
      <c r="F14" s="39">
        <v>122</v>
      </c>
      <c r="G14" s="38">
        <v>31230</v>
      </c>
      <c r="H14" s="38"/>
      <c r="I14" s="38"/>
      <c r="J14" s="38"/>
      <c r="K14" s="38"/>
      <c r="L14" s="38"/>
      <c r="M14" s="38"/>
      <c r="N14" s="38">
        <v>31230</v>
      </c>
      <c r="O14" s="38">
        <v>31230</v>
      </c>
      <c r="P14" s="28"/>
      <c r="Q14" s="28"/>
      <c r="R14" s="28"/>
      <c r="S14" s="38">
        <v>31230</v>
      </c>
    </row>
    <row r="15" spans="1:19" ht="38.25">
      <c r="A15" s="41" t="s">
        <v>72</v>
      </c>
      <c r="B15" s="27" t="s">
        <v>13</v>
      </c>
      <c r="C15" s="27">
        <v>1</v>
      </c>
      <c r="D15" s="27">
        <v>902</v>
      </c>
      <c r="E15" s="27">
        <v>1004</v>
      </c>
      <c r="F15" s="37"/>
      <c r="G15" s="38">
        <f>G16+G20+G22</f>
        <v>38242563</v>
      </c>
      <c r="H15" s="38"/>
      <c r="I15" s="38"/>
      <c r="J15" s="38"/>
      <c r="K15" s="38"/>
      <c r="L15" s="38"/>
      <c r="M15" s="38"/>
      <c r="N15" s="38">
        <f>N16+N20+N22</f>
        <v>38242563</v>
      </c>
      <c r="O15" s="38">
        <f>O16+O20+O22</f>
        <v>38293198</v>
      </c>
      <c r="P15" s="28"/>
      <c r="Q15" s="28"/>
      <c r="R15" s="28"/>
      <c r="S15" s="38">
        <f>S16+S20+S22</f>
        <v>38293198</v>
      </c>
    </row>
    <row r="16" spans="1:19" ht="76.5">
      <c r="A16" s="3" t="s">
        <v>14</v>
      </c>
      <c r="B16" s="27" t="s">
        <v>13</v>
      </c>
      <c r="C16" s="27">
        <v>1</v>
      </c>
      <c r="D16" s="27">
        <v>902</v>
      </c>
      <c r="E16" s="27">
        <v>1004</v>
      </c>
      <c r="F16" s="39" t="s">
        <v>15</v>
      </c>
      <c r="G16" s="38">
        <f>G17</f>
        <v>31193757</v>
      </c>
      <c r="H16" s="38"/>
      <c r="I16" s="38"/>
      <c r="J16" s="38"/>
      <c r="K16" s="38"/>
      <c r="L16" s="38"/>
      <c r="M16" s="38"/>
      <c r="N16" s="38">
        <f>N17</f>
        <v>31193757</v>
      </c>
      <c r="O16" s="38">
        <f>O17</f>
        <v>31193757</v>
      </c>
      <c r="P16" s="28"/>
      <c r="Q16" s="28"/>
      <c r="R16" s="28"/>
      <c r="S16" s="38">
        <f>S17</f>
        <v>31193757</v>
      </c>
    </row>
    <row r="17" spans="1:19" ht="25.5">
      <c r="A17" s="3" t="s">
        <v>16</v>
      </c>
      <c r="B17" s="27" t="s">
        <v>13</v>
      </c>
      <c r="C17" s="27">
        <v>1</v>
      </c>
      <c r="D17" s="27">
        <v>902</v>
      </c>
      <c r="E17" s="27">
        <v>1004</v>
      </c>
      <c r="F17" s="39" t="s">
        <v>17</v>
      </c>
      <c r="G17" s="38">
        <f>G18+G19</f>
        <v>31193757</v>
      </c>
      <c r="H17" s="38"/>
      <c r="I17" s="38"/>
      <c r="J17" s="38"/>
      <c r="K17" s="38"/>
      <c r="L17" s="38"/>
      <c r="M17" s="38"/>
      <c r="N17" s="38">
        <f>N18+N19</f>
        <v>31193757</v>
      </c>
      <c r="O17" s="38">
        <f>O18+O19</f>
        <v>31193757</v>
      </c>
      <c r="P17" s="28"/>
      <c r="Q17" s="28"/>
      <c r="R17" s="28"/>
      <c r="S17" s="38">
        <f>S18+S19</f>
        <v>31193757</v>
      </c>
    </row>
    <row r="18" spans="1:19" ht="38.25">
      <c r="A18" s="3" t="s">
        <v>87</v>
      </c>
      <c r="B18" s="27" t="s">
        <v>13</v>
      </c>
      <c r="C18" s="27">
        <v>1</v>
      </c>
      <c r="D18" s="27">
        <v>902</v>
      </c>
      <c r="E18" s="27">
        <v>1004</v>
      </c>
      <c r="F18" s="39">
        <v>121</v>
      </c>
      <c r="G18" s="40">
        <v>30366982</v>
      </c>
      <c r="H18" s="40"/>
      <c r="I18" s="40"/>
      <c r="J18" s="40"/>
      <c r="K18" s="40"/>
      <c r="L18" s="40"/>
      <c r="M18" s="40"/>
      <c r="N18" s="40">
        <v>30366982</v>
      </c>
      <c r="O18" s="40">
        <v>30366982</v>
      </c>
      <c r="P18" s="28"/>
      <c r="Q18" s="28"/>
      <c r="R18" s="28"/>
      <c r="S18" s="40">
        <v>30366982</v>
      </c>
    </row>
    <row r="19" spans="1:19" ht="38.25">
      <c r="A19" s="3" t="s">
        <v>71</v>
      </c>
      <c r="B19" s="27" t="s">
        <v>13</v>
      </c>
      <c r="C19" s="27">
        <v>1</v>
      </c>
      <c r="D19" s="27">
        <v>902</v>
      </c>
      <c r="E19" s="27">
        <v>1004</v>
      </c>
      <c r="F19" s="39">
        <v>122</v>
      </c>
      <c r="G19" s="38">
        <v>826775</v>
      </c>
      <c r="H19" s="38"/>
      <c r="I19" s="38"/>
      <c r="J19" s="38"/>
      <c r="K19" s="38"/>
      <c r="L19" s="38"/>
      <c r="M19" s="38"/>
      <c r="N19" s="38">
        <v>826775</v>
      </c>
      <c r="O19" s="38">
        <v>826775</v>
      </c>
      <c r="P19" s="28"/>
      <c r="Q19" s="28"/>
      <c r="R19" s="28"/>
      <c r="S19" s="38">
        <v>826775</v>
      </c>
    </row>
    <row r="20" spans="1:19" ht="25.5">
      <c r="A20" s="3" t="s">
        <v>18</v>
      </c>
      <c r="B20" s="27" t="s">
        <v>13</v>
      </c>
      <c r="C20" s="27">
        <v>1</v>
      </c>
      <c r="D20" s="27">
        <v>902</v>
      </c>
      <c r="E20" s="27">
        <v>1004</v>
      </c>
      <c r="F20" s="39">
        <v>200</v>
      </c>
      <c r="G20" s="38">
        <f>G21</f>
        <v>6433806</v>
      </c>
      <c r="H20" s="38"/>
      <c r="I20" s="38"/>
      <c r="J20" s="38"/>
      <c r="K20" s="38"/>
      <c r="L20" s="38"/>
      <c r="M20" s="38"/>
      <c r="N20" s="38">
        <f>N21</f>
        <v>6433806</v>
      </c>
      <c r="O20" s="38">
        <f>O21</f>
        <v>6484441</v>
      </c>
      <c r="P20" s="28"/>
      <c r="Q20" s="28"/>
      <c r="R20" s="28"/>
      <c r="S20" s="38">
        <f>S21</f>
        <v>6484441</v>
      </c>
    </row>
    <row r="21" spans="1:19" ht="38.25">
      <c r="A21" s="3" t="s">
        <v>20</v>
      </c>
      <c r="B21" s="27" t="s">
        <v>13</v>
      </c>
      <c r="C21" s="27">
        <v>1</v>
      </c>
      <c r="D21" s="27">
        <v>902</v>
      </c>
      <c r="E21" s="27">
        <v>1004</v>
      </c>
      <c r="F21" s="39">
        <v>240</v>
      </c>
      <c r="G21" s="40">
        <v>6433806</v>
      </c>
      <c r="H21" s="40"/>
      <c r="I21" s="40"/>
      <c r="J21" s="40"/>
      <c r="K21" s="40"/>
      <c r="L21" s="40"/>
      <c r="M21" s="40"/>
      <c r="N21" s="40">
        <v>6433806</v>
      </c>
      <c r="O21" s="40">
        <v>6484441</v>
      </c>
      <c r="P21" s="28"/>
      <c r="Q21" s="28"/>
      <c r="R21" s="28"/>
      <c r="S21" s="40">
        <v>6484441</v>
      </c>
    </row>
    <row r="22" spans="1:19" ht="12.75">
      <c r="A22" s="3" t="s">
        <v>22</v>
      </c>
      <c r="B22" s="27" t="s">
        <v>13</v>
      </c>
      <c r="C22" s="27">
        <v>1</v>
      </c>
      <c r="D22" s="27">
        <v>902</v>
      </c>
      <c r="E22" s="27">
        <v>1004</v>
      </c>
      <c r="F22" s="39">
        <v>800</v>
      </c>
      <c r="G22" s="38">
        <f>G23</f>
        <v>615000</v>
      </c>
      <c r="H22" s="38"/>
      <c r="I22" s="38"/>
      <c r="J22" s="38"/>
      <c r="K22" s="38"/>
      <c r="L22" s="38"/>
      <c r="M22" s="38"/>
      <c r="N22" s="38">
        <f>N23</f>
        <v>615000</v>
      </c>
      <c r="O22" s="38">
        <f>O23</f>
        <v>615000</v>
      </c>
      <c r="P22" s="28"/>
      <c r="Q22" s="28"/>
      <c r="R22" s="28"/>
      <c r="S22" s="38">
        <f>S23</f>
        <v>615000</v>
      </c>
    </row>
    <row r="23" spans="1:19" ht="12.75">
      <c r="A23" s="3" t="s">
        <v>51</v>
      </c>
      <c r="B23" s="27" t="s">
        <v>13</v>
      </c>
      <c r="C23" s="27">
        <v>1</v>
      </c>
      <c r="D23" s="27">
        <v>902</v>
      </c>
      <c r="E23" s="27">
        <v>1004</v>
      </c>
      <c r="F23" s="39">
        <v>850</v>
      </c>
      <c r="G23" s="38">
        <f>G24+G25</f>
        <v>615000</v>
      </c>
      <c r="H23" s="38"/>
      <c r="I23" s="38"/>
      <c r="J23" s="38"/>
      <c r="K23" s="38"/>
      <c r="L23" s="38"/>
      <c r="M23" s="38"/>
      <c r="N23" s="38">
        <f>N24+N25</f>
        <v>615000</v>
      </c>
      <c r="O23" s="38">
        <f>O24+O25</f>
        <v>615000</v>
      </c>
      <c r="P23" s="28"/>
      <c r="Q23" s="28"/>
      <c r="R23" s="28"/>
      <c r="S23" s="38">
        <f>S24+S25</f>
        <v>615000</v>
      </c>
    </row>
    <row r="24" spans="1:19" ht="25.5">
      <c r="A24" s="3" t="s">
        <v>24</v>
      </c>
      <c r="B24" s="27" t="s">
        <v>13</v>
      </c>
      <c r="C24" s="27">
        <v>1</v>
      </c>
      <c r="D24" s="27">
        <v>902</v>
      </c>
      <c r="E24" s="27">
        <v>1004</v>
      </c>
      <c r="F24" s="39">
        <v>851</v>
      </c>
      <c r="G24" s="38">
        <v>510000</v>
      </c>
      <c r="H24" s="38"/>
      <c r="I24" s="38"/>
      <c r="J24" s="38"/>
      <c r="K24" s="38"/>
      <c r="L24" s="38"/>
      <c r="M24" s="38"/>
      <c r="N24" s="38">
        <v>510000</v>
      </c>
      <c r="O24" s="38">
        <v>510000</v>
      </c>
      <c r="P24" s="28"/>
      <c r="Q24" s="28"/>
      <c r="R24" s="28"/>
      <c r="S24" s="38">
        <v>510000</v>
      </c>
    </row>
    <row r="25" spans="1:19" ht="25.5">
      <c r="A25" s="3" t="s">
        <v>26</v>
      </c>
      <c r="B25" s="27" t="s">
        <v>13</v>
      </c>
      <c r="C25" s="27">
        <v>1</v>
      </c>
      <c r="D25" s="27">
        <v>902</v>
      </c>
      <c r="E25" s="27">
        <v>1004</v>
      </c>
      <c r="F25" s="39">
        <v>852</v>
      </c>
      <c r="G25" s="38">
        <v>105000</v>
      </c>
      <c r="H25" s="38"/>
      <c r="I25" s="38"/>
      <c r="J25" s="38"/>
      <c r="K25" s="38"/>
      <c r="L25" s="38"/>
      <c r="M25" s="38"/>
      <c r="N25" s="38">
        <v>105000</v>
      </c>
      <c r="O25" s="38">
        <v>105000</v>
      </c>
      <c r="P25" s="28"/>
      <c r="Q25" s="28"/>
      <c r="R25" s="28"/>
      <c r="S25" s="38">
        <v>105000</v>
      </c>
    </row>
    <row r="26" spans="1:19" ht="38.25">
      <c r="A26" s="3" t="s">
        <v>72</v>
      </c>
      <c r="B26" s="27" t="s">
        <v>13</v>
      </c>
      <c r="C26" s="27">
        <v>1</v>
      </c>
      <c r="D26" s="27">
        <v>902</v>
      </c>
      <c r="E26" s="27">
        <v>1004</v>
      </c>
      <c r="F26" s="39"/>
      <c r="G26" s="38">
        <f>G27</f>
        <v>20331</v>
      </c>
      <c r="H26" s="38"/>
      <c r="I26" s="38"/>
      <c r="J26" s="38"/>
      <c r="K26" s="38"/>
      <c r="L26" s="38"/>
      <c r="M26" s="38"/>
      <c r="N26" s="38">
        <f>N27</f>
        <v>20331</v>
      </c>
      <c r="O26" s="38">
        <f>O27</f>
        <v>20331</v>
      </c>
      <c r="P26" s="28"/>
      <c r="Q26" s="28"/>
      <c r="R26" s="28"/>
      <c r="S26" s="38">
        <f>S27</f>
        <v>20331</v>
      </c>
    </row>
    <row r="27" spans="1:19" ht="76.5">
      <c r="A27" s="3" t="s">
        <v>14</v>
      </c>
      <c r="B27" s="27" t="s">
        <v>13</v>
      </c>
      <c r="C27" s="27">
        <v>1</v>
      </c>
      <c r="D27" s="27">
        <v>902</v>
      </c>
      <c r="E27" s="27">
        <v>1004</v>
      </c>
      <c r="F27" s="39">
        <v>100</v>
      </c>
      <c r="G27" s="38">
        <f>G28</f>
        <v>20331</v>
      </c>
      <c r="H27" s="38"/>
      <c r="I27" s="38"/>
      <c r="J27" s="38"/>
      <c r="K27" s="38"/>
      <c r="L27" s="38"/>
      <c r="M27" s="38"/>
      <c r="N27" s="38">
        <f>N28</f>
        <v>20331</v>
      </c>
      <c r="O27" s="38">
        <f>O28</f>
        <v>20331</v>
      </c>
      <c r="P27" s="28"/>
      <c r="Q27" s="28"/>
      <c r="R27" s="28"/>
      <c r="S27" s="38">
        <f>S28</f>
        <v>20331</v>
      </c>
    </row>
    <row r="28" spans="1:19" ht="25.5">
      <c r="A28" s="3" t="s">
        <v>16</v>
      </c>
      <c r="B28" s="27" t="s">
        <v>13</v>
      </c>
      <c r="C28" s="27">
        <v>1</v>
      </c>
      <c r="D28" s="27">
        <v>902</v>
      </c>
      <c r="E28" s="27">
        <v>1004</v>
      </c>
      <c r="F28" s="39">
        <v>120</v>
      </c>
      <c r="G28" s="38">
        <f>G29+G30</f>
        <v>20331</v>
      </c>
      <c r="H28" s="38"/>
      <c r="I28" s="38"/>
      <c r="J28" s="38"/>
      <c r="K28" s="38"/>
      <c r="L28" s="38"/>
      <c r="M28" s="38"/>
      <c r="N28" s="38">
        <f>N29+N30</f>
        <v>20331</v>
      </c>
      <c r="O28" s="38">
        <f>O29+O30</f>
        <v>20331</v>
      </c>
      <c r="P28" s="28"/>
      <c r="Q28" s="28"/>
      <c r="R28" s="28"/>
      <c r="S28" s="38">
        <f>S29+S30</f>
        <v>20331</v>
      </c>
    </row>
    <row r="29" spans="1:19" ht="38.25">
      <c r="A29" s="3" t="s">
        <v>87</v>
      </c>
      <c r="B29" s="27" t="s">
        <v>13</v>
      </c>
      <c r="C29" s="27">
        <v>1</v>
      </c>
      <c r="D29" s="27">
        <v>902</v>
      </c>
      <c r="E29" s="27">
        <v>1004</v>
      </c>
      <c r="F29" s="39">
        <v>121</v>
      </c>
      <c r="G29" s="38">
        <v>4716</v>
      </c>
      <c r="H29" s="38"/>
      <c r="I29" s="38"/>
      <c r="J29" s="38"/>
      <c r="K29" s="38"/>
      <c r="L29" s="38"/>
      <c r="M29" s="38"/>
      <c r="N29" s="38">
        <v>4716</v>
      </c>
      <c r="O29" s="38">
        <v>4716</v>
      </c>
      <c r="P29" s="28"/>
      <c r="Q29" s="28"/>
      <c r="R29" s="28"/>
      <c r="S29" s="38">
        <v>4716</v>
      </c>
    </row>
    <row r="30" spans="1:19" ht="38.25">
      <c r="A30" s="3" t="s">
        <v>71</v>
      </c>
      <c r="B30" s="27" t="s">
        <v>13</v>
      </c>
      <c r="C30" s="27">
        <v>1</v>
      </c>
      <c r="D30" s="27">
        <v>902</v>
      </c>
      <c r="E30" s="27">
        <v>1004</v>
      </c>
      <c r="F30" s="39">
        <v>122</v>
      </c>
      <c r="G30" s="38">
        <v>15615</v>
      </c>
      <c r="H30" s="38"/>
      <c r="I30" s="38"/>
      <c r="J30" s="38"/>
      <c r="K30" s="38"/>
      <c r="L30" s="38"/>
      <c r="M30" s="38"/>
      <c r="N30" s="38">
        <v>15615</v>
      </c>
      <c r="O30" s="38">
        <v>15615</v>
      </c>
      <c r="P30" s="28"/>
      <c r="Q30" s="28"/>
      <c r="R30" s="28"/>
      <c r="S30" s="38">
        <v>15615</v>
      </c>
    </row>
    <row r="31" spans="1:19" ht="38.25">
      <c r="A31" s="41" t="s">
        <v>72</v>
      </c>
      <c r="B31" s="27" t="s">
        <v>13</v>
      </c>
      <c r="C31" s="27">
        <v>1</v>
      </c>
      <c r="D31" s="27">
        <v>902</v>
      </c>
      <c r="E31" s="27">
        <v>1004</v>
      </c>
      <c r="F31" s="39"/>
      <c r="G31" s="38">
        <f>G32</f>
        <v>121984</v>
      </c>
      <c r="H31" s="38"/>
      <c r="I31" s="38"/>
      <c r="J31" s="38"/>
      <c r="K31" s="38"/>
      <c r="L31" s="38"/>
      <c r="M31" s="38"/>
      <c r="N31" s="38">
        <f>N32</f>
        <v>121984</v>
      </c>
      <c r="O31" s="38">
        <f>O32</f>
        <v>121984</v>
      </c>
      <c r="P31" s="28"/>
      <c r="Q31" s="28"/>
      <c r="R31" s="28"/>
      <c r="S31" s="38">
        <f>S32</f>
        <v>121984</v>
      </c>
    </row>
    <row r="32" spans="1:19" ht="76.5">
      <c r="A32" s="3" t="s">
        <v>14</v>
      </c>
      <c r="B32" s="27" t="s">
        <v>13</v>
      </c>
      <c r="C32" s="27">
        <v>1</v>
      </c>
      <c r="D32" s="27">
        <v>902</v>
      </c>
      <c r="E32" s="42">
        <v>1004</v>
      </c>
      <c r="F32" s="39">
        <v>100</v>
      </c>
      <c r="G32" s="38">
        <f>G33</f>
        <v>121984</v>
      </c>
      <c r="H32" s="38"/>
      <c r="I32" s="38"/>
      <c r="J32" s="38"/>
      <c r="K32" s="38"/>
      <c r="L32" s="38"/>
      <c r="M32" s="38"/>
      <c r="N32" s="38">
        <f>N33</f>
        <v>121984</v>
      </c>
      <c r="O32" s="38">
        <f>O33</f>
        <v>121984</v>
      </c>
      <c r="P32" s="28"/>
      <c r="Q32" s="28"/>
      <c r="R32" s="28"/>
      <c r="S32" s="38">
        <f>S33</f>
        <v>121984</v>
      </c>
    </row>
    <row r="33" spans="1:19" ht="25.5">
      <c r="A33" s="3" t="s">
        <v>16</v>
      </c>
      <c r="B33" s="27" t="s">
        <v>13</v>
      </c>
      <c r="C33" s="27">
        <v>1</v>
      </c>
      <c r="D33" s="27">
        <v>902</v>
      </c>
      <c r="E33" s="42">
        <v>1004</v>
      </c>
      <c r="F33" s="39">
        <v>120</v>
      </c>
      <c r="G33" s="38">
        <f>G34+G35</f>
        <v>121984</v>
      </c>
      <c r="H33" s="38"/>
      <c r="I33" s="38"/>
      <c r="J33" s="38"/>
      <c r="K33" s="38"/>
      <c r="L33" s="38"/>
      <c r="M33" s="38"/>
      <c r="N33" s="38">
        <f>N34+N35</f>
        <v>121984</v>
      </c>
      <c r="O33" s="38">
        <f>O34+O35</f>
        <v>121984</v>
      </c>
      <c r="P33" s="28"/>
      <c r="Q33" s="28"/>
      <c r="R33" s="28"/>
      <c r="S33" s="38">
        <f>S34+S35</f>
        <v>121984</v>
      </c>
    </row>
    <row r="34" spans="1:19" ht="38.25">
      <c r="A34" s="3" t="s">
        <v>87</v>
      </c>
      <c r="B34" s="27" t="s">
        <v>13</v>
      </c>
      <c r="C34" s="27">
        <v>1</v>
      </c>
      <c r="D34" s="27">
        <v>902</v>
      </c>
      <c r="E34" s="42">
        <v>1004</v>
      </c>
      <c r="F34" s="39">
        <v>121</v>
      </c>
      <c r="G34" s="38">
        <v>28294</v>
      </c>
      <c r="H34" s="38"/>
      <c r="I34" s="38"/>
      <c r="J34" s="38"/>
      <c r="K34" s="38"/>
      <c r="L34" s="38"/>
      <c r="M34" s="38"/>
      <c r="N34" s="38">
        <v>28294</v>
      </c>
      <c r="O34" s="38">
        <v>28294</v>
      </c>
      <c r="P34" s="28"/>
      <c r="Q34" s="28"/>
      <c r="R34" s="28"/>
      <c r="S34" s="38">
        <v>28294</v>
      </c>
    </row>
    <row r="35" spans="1:19" ht="38.25">
      <c r="A35" s="3" t="s">
        <v>71</v>
      </c>
      <c r="B35" s="27" t="s">
        <v>13</v>
      </c>
      <c r="C35" s="27">
        <v>1</v>
      </c>
      <c r="D35" s="27">
        <v>902</v>
      </c>
      <c r="E35" s="42">
        <v>1004</v>
      </c>
      <c r="F35" s="39">
        <v>122</v>
      </c>
      <c r="G35" s="38">
        <v>93690</v>
      </c>
      <c r="H35" s="38"/>
      <c r="I35" s="38"/>
      <c r="J35" s="38"/>
      <c r="K35" s="38"/>
      <c r="L35" s="38"/>
      <c r="M35" s="38"/>
      <c r="N35" s="38">
        <v>93690</v>
      </c>
      <c r="O35" s="38">
        <v>93690</v>
      </c>
      <c r="P35" s="28"/>
      <c r="Q35" s="28"/>
      <c r="R35" s="28"/>
      <c r="S35" s="38">
        <v>93690</v>
      </c>
    </row>
    <row r="36" spans="1:19" ht="12.75">
      <c r="A36" s="3" t="s">
        <v>41</v>
      </c>
      <c r="B36" s="27" t="s">
        <v>13</v>
      </c>
      <c r="C36" s="27">
        <v>1</v>
      </c>
      <c r="D36" s="27">
        <v>902</v>
      </c>
      <c r="E36" s="27">
        <v>1019</v>
      </c>
      <c r="F36" s="37" t="s">
        <v>0</v>
      </c>
      <c r="G36" s="38">
        <f>G37</f>
        <v>9070000</v>
      </c>
      <c r="H36" s="38"/>
      <c r="I36" s="38"/>
      <c r="J36" s="38"/>
      <c r="K36" s="38"/>
      <c r="L36" s="38"/>
      <c r="M36" s="38"/>
      <c r="N36" s="38">
        <f aca="true" t="shared" si="0" ref="N36:O38">N37</f>
        <v>9070000</v>
      </c>
      <c r="O36" s="38">
        <f t="shared" si="0"/>
        <v>9109000</v>
      </c>
      <c r="P36" s="28"/>
      <c r="Q36" s="28"/>
      <c r="R36" s="28"/>
      <c r="S36" s="38">
        <f>S37</f>
        <v>9109000</v>
      </c>
    </row>
    <row r="37" spans="1:19" ht="38.25">
      <c r="A37" s="3" t="s">
        <v>171</v>
      </c>
      <c r="B37" s="27" t="s">
        <v>13</v>
      </c>
      <c r="C37" s="27">
        <v>1</v>
      </c>
      <c r="D37" s="27">
        <v>902</v>
      </c>
      <c r="E37" s="27">
        <v>1019</v>
      </c>
      <c r="F37" s="39" t="s">
        <v>28</v>
      </c>
      <c r="G37" s="38">
        <f>G38</f>
        <v>9070000</v>
      </c>
      <c r="H37" s="38"/>
      <c r="I37" s="38"/>
      <c r="J37" s="38"/>
      <c r="K37" s="38"/>
      <c r="L37" s="38"/>
      <c r="M37" s="38"/>
      <c r="N37" s="38">
        <f t="shared" si="0"/>
        <v>9070000</v>
      </c>
      <c r="O37" s="38">
        <f t="shared" si="0"/>
        <v>9109000</v>
      </c>
      <c r="P37" s="28"/>
      <c r="Q37" s="28"/>
      <c r="R37" s="28"/>
      <c r="S37" s="38">
        <f>S38</f>
        <v>9109000</v>
      </c>
    </row>
    <row r="38" spans="1:19" ht="12.75">
      <c r="A38" s="3" t="s">
        <v>60</v>
      </c>
      <c r="B38" s="27" t="s">
        <v>13</v>
      </c>
      <c r="C38" s="27">
        <v>1</v>
      </c>
      <c r="D38" s="27">
        <v>902</v>
      </c>
      <c r="E38" s="27">
        <v>1019</v>
      </c>
      <c r="F38" s="39">
        <v>610</v>
      </c>
      <c r="G38" s="38">
        <f>G39</f>
        <v>9070000</v>
      </c>
      <c r="H38" s="38"/>
      <c r="I38" s="38"/>
      <c r="J38" s="38"/>
      <c r="K38" s="38"/>
      <c r="L38" s="38"/>
      <c r="M38" s="38"/>
      <c r="N38" s="38">
        <f t="shared" si="0"/>
        <v>9070000</v>
      </c>
      <c r="O38" s="38">
        <f t="shared" si="0"/>
        <v>9109000</v>
      </c>
      <c r="P38" s="28"/>
      <c r="Q38" s="28"/>
      <c r="R38" s="28"/>
      <c r="S38" s="38">
        <f>S39</f>
        <v>9109000</v>
      </c>
    </row>
    <row r="39" spans="1:19" ht="63.75">
      <c r="A39" s="3" t="s">
        <v>29</v>
      </c>
      <c r="B39" s="27" t="s">
        <v>13</v>
      </c>
      <c r="C39" s="27">
        <v>1</v>
      </c>
      <c r="D39" s="27">
        <v>902</v>
      </c>
      <c r="E39" s="27">
        <v>1019</v>
      </c>
      <c r="F39" s="39" t="s">
        <v>30</v>
      </c>
      <c r="G39" s="40">
        <v>9070000</v>
      </c>
      <c r="H39" s="40"/>
      <c r="I39" s="40"/>
      <c r="J39" s="40"/>
      <c r="K39" s="40"/>
      <c r="L39" s="40"/>
      <c r="M39" s="40"/>
      <c r="N39" s="40">
        <v>9070000</v>
      </c>
      <c r="O39" s="40">
        <v>9109000</v>
      </c>
      <c r="P39" s="28"/>
      <c r="Q39" s="28"/>
      <c r="R39" s="28"/>
      <c r="S39" s="40">
        <v>9109000</v>
      </c>
    </row>
    <row r="40" spans="1:19" ht="25.5">
      <c r="A40" s="41" t="s">
        <v>117</v>
      </c>
      <c r="B40" s="27" t="s">
        <v>13</v>
      </c>
      <c r="C40" s="27">
        <v>1</v>
      </c>
      <c r="D40" s="27">
        <v>902</v>
      </c>
      <c r="E40" s="27">
        <v>1020</v>
      </c>
      <c r="F40" s="37" t="s">
        <v>0</v>
      </c>
      <c r="G40" s="38">
        <f>G41</f>
        <v>6199670</v>
      </c>
      <c r="H40" s="38"/>
      <c r="I40" s="38"/>
      <c r="J40" s="38"/>
      <c r="K40" s="38"/>
      <c r="L40" s="38"/>
      <c r="M40" s="38"/>
      <c r="N40" s="38">
        <f aca="true" t="shared" si="1" ref="N40:O42">N41</f>
        <v>6199670</v>
      </c>
      <c r="O40" s="38">
        <f t="shared" si="1"/>
        <v>6234670</v>
      </c>
      <c r="P40" s="28"/>
      <c r="Q40" s="28"/>
      <c r="R40" s="28"/>
      <c r="S40" s="38">
        <f>S41</f>
        <v>6234670</v>
      </c>
    </row>
    <row r="41" spans="1:19" ht="38.25">
      <c r="A41" s="3" t="s">
        <v>171</v>
      </c>
      <c r="B41" s="27" t="s">
        <v>13</v>
      </c>
      <c r="C41" s="27">
        <v>1</v>
      </c>
      <c r="D41" s="27">
        <v>902</v>
      </c>
      <c r="E41" s="27">
        <v>1020</v>
      </c>
      <c r="F41" s="39" t="s">
        <v>28</v>
      </c>
      <c r="G41" s="38">
        <f>G42</f>
        <v>6199670</v>
      </c>
      <c r="H41" s="38"/>
      <c r="I41" s="38"/>
      <c r="J41" s="38"/>
      <c r="K41" s="38"/>
      <c r="L41" s="38"/>
      <c r="M41" s="38"/>
      <c r="N41" s="38">
        <f t="shared" si="1"/>
        <v>6199670</v>
      </c>
      <c r="O41" s="38">
        <f t="shared" si="1"/>
        <v>6234670</v>
      </c>
      <c r="P41" s="28"/>
      <c r="Q41" s="28"/>
      <c r="R41" s="28"/>
      <c r="S41" s="38">
        <f>S42</f>
        <v>6234670</v>
      </c>
    </row>
    <row r="42" spans="1:19" ht="12.75">
      <c r="A42" s="3" t="s">
        <v>60</v>
      </c>
      <c r="B42" s="27" t="s">
        <v>13</v>
      </c>
      <c r="C42" s="27">
        <v>1</v>
      </c>
      <c r="D42" s="27">
        <v>902</v>
      </c>
      <c r="E42" s="27">
        <v>1020</v>
      </c>
      <c r="F42" s="39">
        <v>610</v>
      </c>
      <c r="G42" s="38">
        <f>G43</f>
        <v>6199670</v>
      </c>
      <c r="H42" s="38"/>
      <c r="I42" s="38"/>
      <c r="J42" s="38"/>
      <c r="K42" s="38"/>
      <c r="L42" s="38"/>
      <c r="M42" s="38"/>
      <c r="N42" s="38">
        <f t="shared" si="1"/>
        <v>6199670</v>
      </c>
      <c r="O42" s="38">
        <f t="shared" si="1"/>
        <v>6234670</v>
      </c>
      <c r="P42" s="28"/>
      <c r="Q42" s="28"/>
      <c r="R42" s="28"/>
      <c r="S42" s="38">
        <f>S43</f>
        <v>6234670</v>
      </c>
    </row>
    <row r="43" spans="1:19" ht="63.75">
      <c r="A43" s="3" t="s">
        <v>29</v>
      </c>
      <c r="B43" s="27" t="s">
        <v>13</v>
      </c>
      <c r="C43" s="27">
        <v>1</v>
      </c>
      <c r="D43" s="27">
        <v>902</v>
      </c>
      <c r="E43" s="27">
        <v>1020</v>
      </c>
      <c r="F43" s="39" t="s">
        <v>30</v>
      </c>
      <c r="G43" s="40">
        <v>6199670</v>
      </c>
      <c r="H43" s="40"/>
      <c r="I43" s="40"/>
      <c r="J43" s="40"/>
      <c r="K43" s="40"/>
      <c r="L43" s="40"/>
      <c r="M43" s="40"/>
      <c r="N43" s="40">
        <v>6199670</v>
      </c>
      <c r="O43" s="40">
        <v>6234670</v>
      </c>
      <c r="P43" s="28"/>
      <c r="Q43" s="28"/>
      <c r="R43" s="28"/>
      <c r="S43" s="40">
        <v>6234670</v>
      </c>
    </row>
    <row r="44" spans="1:19" ht="38.25">
      <c r="A44" s="41" t="s">
        <v>118</v>
      </c>
      <c r="B44" s="27" t="s">
        <v>13</v>
      </c>
      <c r="C44" s="27">
        <v>1</v>
      </c>
      <c r="D44" s="27">
        <v>902</v>
      </c>
      <c r="E44" s="27">
        <v>1021</v>
      </c>
      <c r="F44" s="37" t="s">
        <v>0</v>
      </c>
      <c r="G44" s="38">
        <f>G45</f>
        <v>5106200</v>
      </c>
      <c r="H44" s="38"/>
      <c r="I44" s="38"/>
      <c r="J44" s="38"/>
      <c r="K44" s="38"/>
      <c r="L44" s="38"/>
      <c r="M44" s="38"/>
      <c r="N44" s="38">
        <f aca="true" t="shared" si="2" ref="N44:O46">N45</f>
        <v>5106200</v>
      </c>
      <c r="O44" s="38">
        <f t="shared" si="2"/>
        <v>5134200</v>
      </c>
      <c r="P44" s="28"/>
      <c r="Q44" s="28"/>
      <c r="R44" s="28"/>
      <c r="S44" s="38">
        <f>S45</f>
        <v>5134200</v>
      </c>
    </row>
    <row r="45" spans="1:19" ht="38.25">
      <c r="A45" s="3" t="s">
        <v>171</v>
      </c>
      <c r="B45" s="27" t="s">
        <v>13</v>
      </c>
      <c r="C45" s="27">
        <v>1</v>
      </c>
      <c r="D45" s="27">
        <v>902</v>
      </c>
      <c r="E45" s="27">
        <v>1021</v>
      </c>
      <c r="F45" s="39" t="s">
        <v>28</v>
      </c>
      <c r="G45" s="38">
        <f>G46</f>
        <v>5106200</v>
      </c>
      <c r="H45" s="38"/>
      <c r="I45" s="38"/>
      <c r="J45" s="38"/>
      <c r="K45" s="38"/>
      <c r="L45" s="38"/>
      <c r="M45" s="38"/>
      <c r="N45" s="38">
        <f t="shared" si="2"/>
        <v>5106200</v>
      </c>
      <c r="O45" s="38">
        <f t="shared" si="2"/>
        <v>5134200</v>
      </c>
      <c r="P45" s="28"/>
      <c r="Q45" s="28"/>
      <c r="R45" s="28"/>
      <c r="S45" s="38">
        <f>S46</f>
        <v>5134200</v>
      </c>
    </row>
    <row r="46" spans="1:19" ht="12.75">
      <c r="A46" s="3" t="s">
        <v>60</v>
      </c>
      <c r="B46" s="27" t="s">
        <v>13</v>
      </c>
      <c r="C46" s="27">
        <v>1</v>
      </c>
      <c r="D46" s="27">
        <v>902</v>
      </c>
      <c r="E46" s="27">
        <v>1021</v>
      </c>
      <c r="F46" s="39">
        <v>610</v>
      </c>
      <c r="G46" s="38">
        <f>G47</f>
        <v>5106200</v>
      </c>
      <c r="H46" s="38"/>
      <c r="I46" s="38"/>
      <c r="J46" s="38"/>
      <c r="K46" s="38"/>
      <c r="L46" s="38"/>
      <c r="M46" s="38"/>
      <c r="N46" s="38">
        <f t="shared" si="2"/>
        <v>5106200</v>
      </c>
      <c r="O46" s="38">
        <f t="shared" si="2"/>
        <v>5134200</v>
      </c>
      <c r="P46" s="28"/>
      <c r="Q46" s="28"/>
      <c r="R46" s="28"/>
      <c r="S46" s="38">
        <f>S47</f>
        <v>5134200</v>
      </c>
    </row>
    <row r="47" spans="1:19" ht="63.75">
      <c r="A47" s="3" t="s">
        <v>29</v>
      </c>
      <c r="B47" s="27" t="s">
        <v>13</v>
      </c>
      <c r="C47" s="27">
        <v>1</v>
      </c>
      <c r="D47" s="27">
        <v>902</v>
      </c>
      <c r="E47" s="27">
        <v>1021</v>
      </c>
      <c r="F47" s="39" t="s">
        <v>30</v>
      </c>
      <c r="G47" s="40">
        <v>5106200</v>
      </c>
      <c r="H47" s="40"/>
      <c r="I47" s="40"/>
      <c r="J47" s="40"/>
      <c r="K47" s="40"/>
      <c r="L47" s="40"/>
      <c r="M47" s="40"/>
      <c r="N47" s="40">
        <v>5106200</v>
      </c>
      <c r="O47" s="40">
        <v>5134200</v>
      </c>
      <c r="P47" s="28"/>
      <c r="Q47" s="28"/>
      <c r="R47" s="28"/>
      <c r="S47" s="40">
        <v>5134200</v>
      </c>
    </row>
    <row r="48" spans="1:19" ht="63.75">
      <c r="A48" s="41" t="s">
        <v>119</v>
      </c>
      <c r="B48" s="27" t="s">
        <v>13</v>
      </c>
      <c r="C48" s="27">
        <v>1</v>
      </c>
      <c r="D48" s="27">
        <v>902</v>
      </c>
      <c r="E48" s="27">
        <v>1061</v>
      </c>
      <c r="F48" s="39"/>
      <c r="G48" s="38">
        <f>G49</f>
        <v>11834802</v>
      </c>
      <c r="H48" s="38"/>
      <c r="I48" s="38"/>
      <c r="J48" s="38"/>
      <c r="K48" s="38"/>
      <c r="L48" s="38"/>
      <c r="M48" s="38"/>
      <c r="N48" s="38">
        <f aca="true" t="shared" si="3" ref="N48:O50">N49</f>
        <v>11834802</v>
      </c>
      <c r="O48" s="38">
        <f t="shared" si="3"/>
        <v>11852802</v>
      </c>
      <c r="P48" s="28"/>
      <c r="Q48" s="28"/>
      <c r="R48" s="28"/>
      <c r="S48" s="38">
        <f>S49</f>
        <v>11852802</v>
      </c>
    </row>
    <row r="49" spans="1:19" ht="38.25">
      <c r="A49" s="3" t="s">
        <v>171</v>
      </c>
      <c r="B49" s="27" t="s">
        <v>13</v>
      </c>
      <c r="C49" s="27">
        <v>1</v>
      </c>
      <c r="D49" s="27">
        <v>902</v>
      </c>
      <c r="E49" s="27">
        <v>1061</v>
      </c>
      <c r="F49" s="39">
        <v>600</v>
      </c>
      <c r="G49" s="38">
        <f>G50</f>
        <v>11834802</v>
      </c>
      <c r="H49" s="38"/>
      <c r="I49" s="38"/>
      <c r="J49" s="38"/>
      <c r="K49" s="38"/>
      <c r="L49" s="38"/>
      <c r="M49" s="38"/>
      <c r="N49" s="38">
        <f t="shared" si="3"/>
        <v>11834802</v>
      </c>
      <c r="O49" s="38">
        <f t="shared" si="3"/>
        <v>11852802</v>
      </c>
      <c r="P49" s="28"/>
      <c r="Q49" s="28"/>
      <c r="R49" s="28"/>
      <c r="S49" s="38">
        <f>S50</f>
        <v>11852802</v>
      </c>
    </row>
    <row r="50" spans="1:19" ht="12.75">
      <c r="A50" s="3" t="s">
        <v>60</v>
      </c>
      <c r="B50" s="27" t="s">
        <v>13</v>
      </c>
      <c r="C50" s="27">
        <v>1</v>
      </c>
      <c r="D50" s="27">
        <v>902</v>
      </c>
      <c r="E50" s="27">
        <v>1061</v>
      </c>
      <c r="F50" s="39">
        <v>610</v>
      </c>
      <c r="G50" s="38">
        <f>G51</f>
        <v>11834802</v>
      </c>
      <c r="H50" s="38"/>
      <c r="I50" s="38"/>
      <c r="J50" s="38"/>
      <c r="K50" s="38"/>
      <c r="L50" s="38"/>
      <c r="M50" s="38"/>
      <c r="N50" s="38">
        <f t="shared" si="3"/>
        <v>11834802</v>
      </c>
      <c r="O50" s="38">
        <f t="shared" si="3"/>
        <v>11852802</v>
      </c>
      <c r="P50" s="28"/>
      <c r="Q50" s="28"/>
      <c r="R50" s="28"/>
      <c r="S50" s="38">
        <f>S51</f>
        <v>11852802</v>
      </c>
    </row>
    <row r="51" spans="1:19" ht="63.75">
      <c r="A51" s="3" t="s">
        <v>29</v>
      </c>
      <c r="B51" s="27" t="s">
        <v>13</v>
      </c>
      <c r="C51" s="27">
        <v>1</v>
      </c>
      <c r="D51" s="27">
        <v>902</v>
      </c>
      <c r="E51" s="27">
        <v>1061</v>
      </c>
      <c r="F51" s="39">
        <v>611</v>
      </c>
      <c r="G51" s="40">
        <v>11834802</v>
      </c>
      <c r="H51" s="40"/>
      <c r="I51" s="40"/>
      <c r="J51" s="40"/>
      <c r="K51" s="40"/>
      <c r="L51" s="40"/>
      <c r="M51" s="40"/>
      <c r="N51" s="40">
        <v>11834802</v>
      </c>
      <c r="O51" s="40">
        <v>11852802</v>
      </c>
      <c r="P51" s="28"/>
      <c r="Q51" s="28"/>
      <c r="R51" s="28"/>
      <c r="S51" s="40">
        <v>11852802</v>
      </c>
    </row>
    <row r="52" spans="1:19" ht="63.75">
      <c r="A52" s="4" t="s">
        <v>120</v>
      </c>
      <c r="B52" s="27" t="s">
        <v>13</v>
      </c>
      <c r="C52" s="27">
        <v>1</v>
      </c>
      <c r="D52" s="27">
        <v>902</v>
      </c>
      <c r="E52" s="27">
        <v>1062</v>
      </c>
      <c r="F52" s="39"/>
      <c r="G52" s="38">
        <f>G53</f>
        <v>3153600</v>
      </c>
      <c r="H52" s="38"/>
      <c r="I52" s="38"/>
      <c r="J52" s="38"/>
      <c r="K52" s="38"/>
      <c r="L52" s="38"/>
      <c r="M52" s="38"/>
      <c r="N52" s="38">
        <f aca="true" t="shared" si="4" ref="N52:O54">N53</f>
        <v>3153600</v>
      </c>
      <c r="O52" s="38">
        <f t="shared" si="4"/>
        <v>3173600</v>
      </c>
      <c r="P52" s="28"/>
      <c r="Q52" s="28"/>
      <c r="R52" s="28"/>
      <c r="S52" s="38">
        <f>S53</f>
        <v>3173600</v>
      </c>
    </row>
    <row r="53" spans="1:19" ht="38.25">
      <c r="A53" s="3" t="s">
        <v>171</v>
      </c>
      <c r="B53" s="27" t="s">
        <v>13</v>
      </c>
      <c r="C53" s="27">
        <v>1</v>
      </c>
      <c r="D53" s="27">
        <v>902</v>
      </c>
      <c r="E53" s="27">
        <v>1062</v>
      </c>
      <c r="F53" s="39">
        <v>600</v>
      </c>
      <c r="G53" s="38">
        <f>G54</f>
        <v>3153600</v>
      </c>
      <c r="H53" s="38"/>
      <c r="I53" s="38"/>
      <c r="J53" s="38"/>
      <c r="K53" s="38"/>
      <c r="L53" s="38"/>
      <c r="M53" s="38"/>
      <c r="N53" s="38">
        <f t="shared" si="4"/>
        <v>3153600</v>
      </c>
      <c r="O53" s="38">
        <f t="shared" si="4"/>
        <v>3173600</v>
      </c>
      <c r="P53" s="28"/>
      <c r="Q53" s="28"/>
      <c r="R53" s="28"/>
      <c r="S53" s="38">
        <f>S54</f>
        <v>3173600</v>
      </c>
    </row>
    <row r="54" spans="1:19" ht="12.75">
      <c r="A54" s="3" t="s">
        <v>60</v>
      </c>
      <c r="B54" s="27" t="s">
        <v>13</v>
      </c>
      <c r="C54" s="27">
        <v>1</v>
      </c>
      <c r="D54" s="27">
        <v>902</v>
      </c>
      <c r="E54" s="27">
        <v>1062</v>
      </c>
      <c r="F54" s="39">
        <v>610</v>
      </c>
      <c r="G54" s="38">
        <f>G55</f>
        <v>3153600</v>
      </c>
      <c r="H54" s="38"/>
      <c r="I54" s="38"/>
      <c r="J54" s="38"/>
      <c r="K54" s="38"/>
      <c r="L54" s="38"/>
      <c r="M54" s="38"/>
      <c r="N54" s="38">
        <f t="shared" si="4"/>
        <v>3153600</v>
      </c>
      <c r="O54" s="38">
        <f t="shared" si="4"/>
        <v>3173600</v>
      </c>
      <c r="P54" s="28"/>
      <c r="Q54" s="28"/>
      <c r="R54" s="28"/>
      <c r="S54" s="38">
        <f>S55</f>
        <v>3173600</v>
      </c>
    </row>
    <row r="55" spans="1:19" ht="63.75">
      <c r="A55" s="3" t="s">
        <v>29</v>
      </c>
      <c r="B55" s="27" t="s">
        <v>13</v>
      </c>
      <c r="C55" s="27">
        <v>1</v>
      </c>
      <c r="D55" s="27">
        <v>902</v>
      </c>
      <c r="E55" s="27">
        <v>1062</v>
      </c>
      <c r="F55" s="39">
        <v>611</v>
      </c>
      <c r="G55" s="40">
        <v>3153600</v>
      </c>
      <c r="H55" s="40"/>
      <c r="I55" s="40"/>
      <c r="J55" s="40"/>
      <c r="K55" s="40"/>
      <c r="L55" s="40"/>
      <c r="M55" s="40"/>
      <c r="N55" s="40">
        <v>3153600</v>
      </c>
      <c r="O55" s="40">
        <v>3173600</v>
      </c>
      <c r="P55" s="28"/>
      <c r="Q55" s="28"/>
      <c r="R55" s="28"/>
      <c r="S55" s="40">
        <v>3173600</v>
      </c>
    </row>
    <row r="56" spans="1:19" ht="89.25">
      <c r="A56" s="3" t="s">
        <v>173</v>
      </c>
      <c r="B56" s="27" t="s">
        <v>13</v>
      </c>
      <c r="C56" s="27">
        <v>1</v>
      </c>
      <c r="D56" s="27">
        <v>902</v>
      </c>
      <c r="E56" s="42">
        <v>1202</v>
      </c>
      <c r="F56" s="39"/>
      <c r="G56" s="38">
        <f>G57+G60</f>
        <v>1316200</v>
      </c>
      <c r="H56" s="38"/>
      <c r="I56" s="38"/>
      <c r="J56" s="38"/>
      <c r="K56" s="38"/>
      <c r="L56" s="38"/>
      <c r="M56" s="38"/>
      <c r="N56" s="38">
        <f>N57+N60</f>
        <v>1316200</v>
      </c>
      <c r="O56" s="38">
        <f>O57+O60</f>
        <v>1316200</v>
      </c>
      <c r="P56" s="28"/>
      <c r="Q56" s="28"/>
      <c r="R56" s="28"/>
      <c r="S56" s="38">
        <f>S57+S60</f>
        <v>1316200</v>
      </c>
    </row>
    <row r="57" spans="1:19" ht="76.5">
      <c r="A57" s="3" t="s">
        <v>14</v>
      </c>
      <c r="B57" s="27" t="s">
        <v>13</v>
      </c>
      <c r="C57" s="27">
        <v>1</v>
      </c>
      <c r="D57" s="27">
        <v>902</v>
      </c>
      <c r="E57" s="42">
        <v>1202</v>
      </c>
      <c r="F57" s="39">
        <v>100</v>
      </c>
      <c r="G57" s="38">
        <f>G58</f>
        <v>1316000</v>
      </c>
      <c r="H57" s="38"/>
      <c r="I57" s="38"/>
      <c r="J57" s="38"/>
      <c r="K57" s="38"/>
      <c r="L57" s="38"/>
      <c r="M57" s="38"/>
      <c r="N57" s="38">
        <f>N58</f>
        <v>1316000</v>
      </c>
      <c r="O57" s="38">
        <f>O58</f>
        <v>1316000</v>
      </c>
      <c r="P57" s="28"/>
      <c r="Q57" s="28"/>
      <c r="R57" s="28"/>
      <c r="S57" s="38">
        <f>S58</f>
        <v>1316000</v>
      </c>
    </row>
    <row r="58" spans="1:19" ht="25.5">
      <c r="A58" s="3" t="s">
        <v>16</v>
      </c>
      <c r="B58" s="27" t="s">
        <v>13</v>
      </c>
      <c r="C58" s="27">
        <v>1</v>
      </c>
      <c r="D58" s="27">
        <v>902</v>
      </c>
      <c r="E58" s="42">
        <v>1202</v>
      </c>
      <c r="F58" s="39">
        <v>120</v>
      </c>
      <c r="G58" s="38">
        <f>G59</f>
        <v>1316000</v>
      </c>
      <c r="H58" s="38"/>
      <c r="I58" s="38"/>
      <c r="J58" s="38"/>
      <c r="K58" s="38"/>
      <c r="L58" s="38"/>
      <c r="M58" s="38"/>
      <c r="N58" s="38">
        <f>N59</f>
        <v>1316000</v>
      </c>
      <c r="O58" s="38">
        <f>O59</f>
        <v>1316000</v>
      </c>
      <c r="P58" s="28"/>
      <c r="Q58" s="28"/>
      <c r="R58" s="28"/>
      <c r="S58" s="38">
        <f>S59</f>
        <v>1316000</v>
      </c>
    </row>
    <row r="59" spans="1:19" ht="38.25">
      <c r="A59" s="3" t="s">
        <v>87</v>
      </c>
      <c r="B59" s="27" t="s">
        <v>13</v>
      </c>
      <c r="C59" s="27">
        <v>1</v>
      </c>
      <c r="D59" s="27">
        <v>902</v>
      </c>
      <c r="E59" s="42">
        <v>1202</v>
      </c>
      <c r="F59" s="39">
        <v>121</v>
      </c>
      <c r="G59" s="38">
        <v>1316000</v>
      </c>
      <c r="H59" s="38"/>
      <c r="I59" s="38"/>
      <c r="J59" s="38"/>
      <c r="K59" s="38"/>
      <c r="L59" s="38"/>
      <c r="M59" s="38"/>
      <c r="N59" s="38">
        <v>1316000</v>
      </c>
      <c r="O59" s="38">
        <v>1316000</v>
      </c>
      <c r="P59" s="28"/>
      <c r="Q59" s="28"/>
      <c r="R59" s="28"/>
      <c r="S59" s="38">
        <v>1316000</v>
      </c>
    </row>
    <row r="60" spans="1:19" ht="25.5">
      <c r="A60" s="3" t="s">
        <v>18</v>
      </c>
      <c r="B60" s="27" t="s">
        <v>13</v>
      </c>
      <c r="C60" s="27">
        <v>1</v>
      </c>
      <c r="D60" s="27">
        <v>902</v>
      </c>
      <c r="E60" s="42">
        <v>1202</v>
      </c>
      <c r="F60" s="39" t="s">
        <v>19</v>
      </c>
      <c r="G60" s="38">
        <f>G61</f>
        <v>200</v>
      </c>
      <c r="H60" s="38"/>
      <c r="I60" s="38"/>
      <c r="J60" s="38"/>
      <c r="K60" s="38"/>
      <c r="L60" s="38"/>
      <c r="M60" s="38"/>
      <c r="N60" s="38">
        <f>N61</f>
        <v>200</v>
      </c>
      <c r="O60" s="38">
        <f>O61</f>
        <v>200</v>
      </c>
      <c r="P60" s="28"/>
      <c r="Q60" s="28"/>
      <c r="R60" s="28"/>
      <c r="S60" s="38">
        <f>S61</f>
        <v>200</v>
      </c>
    </row>
    <row r="61" spans="1:19" ht="38.25">
      <c r="A61" s="3" t="s">
        <v>20</v>
      </c>
      <c r="B61" s="27" t="s">
        <v>13</v>
      </c>
      <c r="C61" s="27">
        <v>1</v>
      </c>
      <c r="D61" s="27">
        <v>902</v>
      </c>
      <c r="E61" s="42">
        <v>1202</v>
      </c>
      <c r="F61" s="39" t="s">
        <v>21</v>
      </c>
      <c r="G61" s="38">
        <v>200</v>
      </c>
      <c r="H61" s="38"/>
      <c r="I61" s="38"/>
      <c r="J61" s="38"/>
      <c r="K61" s="38"/>
      <c r="L61" s="38"/>
      <c r="M61" s="38"/>
      <c r="N61" s="38">
        <v>200</v>
      </c>
      <c r="O61" s="38">
        <v>200</v>
      </c>
      <c r="P61" s="28"/>
      <c r="Q61" s="28"/>
      <c r="R61" s="28"/>
      <c r="S61" s="38">
        <v>200</v>
      </c>
    </row>
    <row r="62" spans="1:19" ht="38.25">
      <c r="A62" s="4" t="s">
        <v>121</v>
      </c>
      <c r="B62" s="27" t="s">
        <v>13</v>
      </c>
      <c r="C62" s="27">
        <v>1</v>
      </c>
      <c r="D62" s="27">
        <v>902</v>
      </c>
      <c r="E62" s="27">
        <v>1216</v>
      </c>
      <c r="F62" s="39"/>
      <c r="G62" s="38">
        <f>G63</f>
        <v>1761000</v>
      </c>
      <c r="H62" s="38"/>
      <c r="I62" s="38"/>
      <c r="J62" s="38"/>
      <c r="K62" s="38"/>
      <c r="L62" s="38"/>
      <c r="M62" s="38"/>
      <c r="N62" s="38">
        <f>N63</f>
        <v>1761000</v>
      </c>
      <c r="O62" s="38">
        <f>O63</f>
        <v>1761000</v>
      </c>
      <c r="P62" s="28"/>
      <c r="Q62" s="28"/>
      <c r="R62" s="28"/>
      <c r="S62" s="38">
        <f>S63</f>
        <v>1761000</v>
      </c>
    </row>
    <row r="63" spans="1:19" ht="12.75">
      <c r="A63" s="3" t="s">
        <v>22</v>
      </c>
      <c r="B63" s="27" t="s">
        <v>13</v>
      </c>
      <c r="C63" s="27">
        <v>1</v>
      </c>
      <c r="D63" s="27">
        <v>902</v>
      </c>
      <c r="E63" s="27">
        <v>1216</v>
      </c>
      <c r="F63" s="39">
        <v>800</v>
      </c>
      <c r="G63" s="38">
        <f>G64</f>
        <v>1761000</v>
      </c>
      <c r="H63" s="38"/>
      <c r="I63" s="38"/>
      <c r="J63" s="38"/>
      <c r="K63" s="38"/>
      <c r="L63" s="38"/>
      <c r="M63" s="38"/>
      <c r="N63" s="38">
        <f>N64</f>
        <v>1761000</v>
      </c>
      <c r="O63" s="38">
        <f>O64</f>
        <v>1761000</v>
      </c>
      <c r="P63" s="28"/>
      <c r="Q63" s="28"/>
      <c r="R63" s="28"/>
      <c r="S63" s="38">
        <f>S64</f>
        <v>1761000</v>
      </c>
    </row>
    <row r="64" spans="1:19" ht="51">
      <c r="A64" s="3" t="s">
        <v>53</v>
      </c>
      <c r="B64" s="27" t="s">
        <v>13</v>
      </c>
      <c r="C64" s="27">
        <v>1</v>
      </c>
      <c r="D64" s="27">
        <v>902</v>
      </c>
      <c r="E64" s="27">
        <v>1216</v>
      </c>
      <c r="F64" s="39">
        <v>810</v>
      </c>
      <c r="G64" s="38">
        <v>1761000</v>
      </c>
      <c r="H64" s="38"/>
      <c r="I64" s="38"/>
      <c r="J64" s="38"/>
      <c r="K64" s="38"/>
      <c r="L64" s="38" t="s">
        <v>199</v>
      </c>
      <c r="M64" s="38"/>
      <c r="N64" s="38">
        <v>1761000</v>
      </c>
      <c r="O64" s="38">
        <v>1761000</v>
      </c>
      <c r="P64" s="28"/>
      <c r="Q64" s="28"/>
      <c r="R64" s="28"/>
      <c r="S64" s="38">
        <v>1761000</v>
      </c>
    </row>
    <row r="65" spans="1:19" s="22" customFormat="1" ht="51">
      <c r="A65" s="43" t="s">
        <v>196</v>
      </c>
      <c r="B65" s="27" t="s">
        <v>13</v>
      </c>
      <c r="C65" s="27">
        <v>1</v>
      </c>
      <c r="D65" s="27">
        <v>902</v>
      </c>
      <c r="E65" s="27">
        <v>1222</v>
      </c>
      <c r="F65" s="39"/>
      <c r="G65" s="38"/>
      <c r="H65" s="38"/>
      <c r="I65" s="38"/>
      <c r="J65" s="38"/>
      <c r="K65" s="38"/>
      <c r="L65" s="38"/>
      <c r="M65" s="38"/>
      <c r="N65" s="38">
        <f>N66</f>
        <v>9240573</v>
      </c>
      <c r="O65" s="38"/>
      <c r="P65" s="28"/>
      <c r="Q65" s="28"/>
      <c r="R65" s="28"/>
      <c r="S65" s="38"/>
    </row>
    <row r="66" spans="1:19" s="22" customFormat="1" ht="25.5">
      <c r="A66" s="43" t="s">
        <v>18</v>
      </c>
      <c r="B66" s="27" t="s">
        <v>13</v>
      </c>
      <c r="C66" s="27">
        <v>1</v>
      </c>
      <c r="D66" s="27">
        <v>902</v>
      </c>
      <c r="E66" s="27">
        <v>1222</v>
      </c>
      <c r="F66" s="39">
        <v>200</v>
      </c>
      <c r="G66" s="38"/>
      <c r="H66" s="38"/>
      <c r="I66" s="38"/>
      <c r="J66" s="38"/>
      <c r="K66" s="38"/>
      <c r="L66" s="38"/>
      <c r="M66" s="38"/>
      <c r="N66" s="38">
        <f>N67</f>
        <v>9240573</v>
      </c>
      <c r="O66" s="38"/>
      <c r="P66" s="28"/>
      <c r="Q66" s="28"/>
      <c r="R66" s="28"/>
      <c r="S66" s="38"/>
    </row>
    <row r="67" spans="1:19" s="22" customFormat="1" ht="38.25">
      <c r="A67" s="43" t="s">
        <v>20</v>
      </c>
      <c r="B67" s="27" t="s">
        <v>13</v>
      </c>
      <c r="C67" s="27">
        <v>1</v>
      </c>
      <c r="D67" s="27">
        <v>902</v>
      </c>
      <c r="E67" s="27">
        <v>1222</v>
      </c>
      <c r="F67" s="39">
        <v>240</v>
      </c>
      <c r="G67" s="38"/>
      <c r="H67" s="38"/>
      <c r="I67" s="38"/>
      <c r="J67" s="38"/>
      <c r="K67" s="38">
        <v>9240573</v>
      </c>
      <c r="L67" s="38"/>
      <c r="M67" s="38"/>
      <c r="N67" s="38">
        <f>K67</f>
        <v>9240573</v>
      </c>
      <c r="O67" s="38"/>
      <c r="P67" s="28"/>
      <c r="Q67" s="28"/>
      <c r="R67" s="28"/>
      <c r="S67" s="38"/>
    </row>
    <row r="68" spans="1:19" ht="51">
      <c r="A68" s="41" t="s">
        <v>76</v>
      </c>
      <c r="B68" s="27" t="s">
        <v>13</v>
      </c>
      <c r="C68" s="27">
        <v>1</v>
      </c>
      <c r="D68" s="27">
        <v>902</v>
      </c>
      <c r="E68" s="27">
        <v>1231</v>
      </c>
      <c r="F68" s="37"/>
      <c r="G68" s="38">
        <f>G69</f>
        <v>8185816.84</v>
      </c>
      <c r="H68" s="38"/>
      <c r="I68" s="38"/>
      <c r="J68" s="38"/>
      <c r="K68" s="38"/>
      <c r="L68" s="38"/>
      <c r="M68" s="38"/>
      <c r="N68" s="38">
        <f>N69</f>
        <v>8557169.54</v>
      </c>
      <c r="O68" s="38">
        <f>O69</f>
        <v>9192921</v>
      </c>
      <c r="P68" s="28"/>
      <c r="Q68" s="28"/>
      <c r="R68" s="28"/>
      <c r="S68" s="38">
        <f>S69</f>
        <v>18385842</v>
      </c>
    </row>
    <row r="69" spans="1:19" ht="25.5">
      <c r="A69" s="3" t="s">
        <v>18</v>
      </c>
      <c r="B69" s="27" t="s">
        <v>13</v>
      </c>
      <c r="C69" s="27">
        <v>1</v>
      </c>
      <c r="D69" s="27">
        <v>902</v>
      </c>
      <c r="E69" s="27">
        <v>1231</v>
      </c>
      <c r="F69" s="39">
        <v>200</v>
      </c>
      <c r="G69" s="38">
        <f>G70</f>
        <v>8185816.84</v>
      </c>
      <c r="H69" s="38"/>
      <c r="I69" s="38"/>
      <c r="J69" s="38"/>
      <c r="K69" s="38"/>
      <c r="L69" s="38"/>
      <c r="M69" s="38"/>
      <c r="N69" s="38">
        <f>N70</f>
        <v>8557169.54</v>
      </c>
      <c r="O69" s="38">
        <f>O70</f>
        <v>9192921</v>
      </c>
      <c r="P69" s="28"/>
      <c r="Q69" s="28"/>
      <c r="R69" s="28"/>
      <c r="S69" s="38">
        <f>S70</f>
        <v>18385842</v>
      </c>
    </row>
    <row r="70" spans="1:19" ht="38.25">
      <c r="A70" s="3" t="s">
        <v>20</v>
      </c>
      <c r="B70" s="27" t="s">
        <v>13</v>
      </c>
      <c r="C70" s="27">
        <v>1</v>
      </c>
      <c r="D70" s="27">
        <v>902</v>
      </c>
      <c r="E70" s="27">
        <v>1231</v>
      </c>
      <c r="F70" s="39">
        <v>240</v>
      </c>
      <c r="G70" s="40">
        <v>8185816.84</v>
      </c>
      <c r="H70" s="40"/>
      <c r="I70" s="40"/>
      <c r="J70" s="40">
        <v>9611925.7</v>
      </c>
      <c r="K70" s="40">
        <v>-9240573</v>
      </c>
      <c r="L70" s="40"/>
      <c r="M70" s="40"/>
      <c r="N70" s="40">
        <f>G70+H70+I70+J70+K70</f>
        <v>8557169.54</v>
      </c>
      <c r="O70" s="40">
        <v>9192921</v>
      </c>
      <c r="P70" s="28"/>
      <c r="Q70" s="28">
        <v>9192921</v>
      </c>
      <c r="R70" s="28"/>
      <c r="S70" s="40">
        <f>O70+P70+Q70</f>
        <v>18385842</v>
      </c>
    </row>
    <row r="71" spans="1:19" ht="38.25">
      <c r="A71" s="4" t="s">
        <v>122</v>
      </c>
      <c r="B71" s="27" t="s">
        <v>13</v>
      </c>
      <c r="C71" s="27">
        <v>1</v>
      </c>
      <c r="D71" s="27">
        <v>902</v>
      </c>
      <c r="E71" s="27">
        <v>1240</v>
      </c>
      <c r="F71" s="39"/>
      <c r="G71" s="44">
        <f>G72</f>
        <v>5000000</v>
      </c>
      <c r="H71" s="44"/>
      <c r="I71" s="44"/>
      <c r="J71" s="44"/>
      <c r="K71" s="44"/>
      <c r="L71" s="44"/>
      <c r="M71" s="44"/>
      <c r="N71" s="44">
        <f>N72</f>
        <v>2278883.33</v>
      </c>
      <c r="O71" s="44">
        <f>O72</f>
        <v>5000000</v>
      </c>
      <c r="P71" s="28"/>
      <c r="Q71" s="28"/>
      <c r="R71" s="28"/>
      <c r="S71" s="44">
        <f>S72</f>
        <v>5000000</v>
      </c>
    </row>
    <row r="72" spans="1:19" ht="12.75">
      <c r="A72" s="3" t="s">
        <v>22</v>
      </c>
      <c r="B72" s="27" t="s">
        <v>13</v>
      </c>
      <c r="C72" s="27">
        <v>1</v>
      </c>
      <c r="D72" s="27">
        <v>902</v>
      </c>
      <c r="E72" s="27">
        <v>1240</v>
      </c>
      <c r="F72" s="39">
        <v>800</v>
      </c>
      <c r="G72" s="44">
        <f>G73</f>
        <v>5000000</v>
      </c>
      <c r="H72" s="44"/>
      <c r="I72" s="44"/>
      <c r="J72" s="44"/>
      <c r="K72" s="44"/>
      <c r="L72" s="44"/>
      <c r="M72" s="44"/>
      <c r="N72" s="44">
        <f>N73</f>
        <v>2278883.33</v>
      </c>
      <c r="O72" s="44">
        <f>O73</f>
        <v>5000000</v>
      </c>
      <c r="P72" s="28"/>
      <c r="Q72" s="28"/>
      <c r="R72" s="28"/>
      <c r="S72" s="44">
        <f>S73</f>
        <v>5000000</v>
      </c>
    </row>
    <row r="73" spans="1:19" ht="51">
      <c r="A73" s="3" t="s">
        <v>53</v>
      </c>
      <c r="B73" s="27" t="s">
        <v>13</v>
      </c>
      <c r="C73" s="27">
        <v>1</v>
      </c>
      <c r="D73" s="27">
        <v>902</v>
      </c>
      <c r="E73" s="27">
        <v>1240</v>
      </c>
      <c r="F73" s="39">
        <v>810</v>
      </c>
      <c r="G73" s="44">
        <v>5000000</v>
      </c>
      <c r="H73" s="44"/>
      <c r="I73" s="44"/>
      <c r="J73" s="44"/>
      <c r="K73" s="44"/>
      <c r="L73" s="44">
        <v>-1542194.67</v>
      </c>
      <c r="M73" s="44">
        <v>-1178922</v>
      </c>
      <c r="N73" s="44">
        <f>G73+L73+M73</f>
        <v>2278883.33</v>
      </c>
      <c r="O73" s="44">
        <v>5000000</v>
      </c>
      <c r="P73" s="28"/>
      <c r="Q73" s="28"/>
      <c r="R73" s="28"/>
      <c r="S73" s="44">
        <v>5000000</v>
      </c>
    </row>
    <row r="74" spans="1:19" ht="25.5">
      <c r="A74" s="3" t="s">
        <v>54</v>
      </c>
      <c r="B74" s="27" t="s">
        <v>13</v>
      </c>
      <c r="C74" s="27">
        <v>1</v>
      </c>
      <c r="D74" s="27">
        <v>902</v>
      </c>
      <c r="E74" s="27">
        <v>1242</v>
      </c>
      <c r="F74" s="39"/>
      <c r="G74" s="38">
        <f>G77</f>
        <v>212476.72</v>
      </c>
      <c r="H74" s="38"/>
      <c r="I74" s="38"/>
      <c r="J74" s="38"/>
      <c r="K74" s="38"/>
      <c r="L74" s="38"/>
      <c r="M74" s="38"/>
      <c r="N74" s="38">
        <f aca="true" t="shared" si="5" ref="N74:S74">N77+N75</f>
        <v>212476.72</v>
      </c>
      <c r="O74" s="38">
        <f t="shared" si="5"/>
        <v>212476.72</v>
      </c>
      <c r="P74" s="38">
        <f t="shared" si="5"/>
        <v>0</v>
      </c>
      <c r="Q74" s="38">
        <f t="shared" si="5"/>
        <v>0</v>
      </c>
      <c r="R74" s="38">
        <f t="shared" si="5"/>
        <v>0</v>
      </c>
      <c r="S74" s="38">
        <f t="shared" si="5"/>
        <v>212476.72</v>
      </c>
    </row>
    <row r="75" spans="1:19" s="93" customFormat="1" ht="22.5">
      <c r="A75" s="55" t="s">
        <v>89</v>
      </c>
      <c r="B75" s="60" t="s">
        <v>13</v>
      </c>
      <c r="C75" s="60">
        <v>1</v>
      </c>
      <c r="D75" s="60">
        <v>902</v>
      </c>
      <c r="E75" s="60">
        <v>1242</v>
      </c>
      <c r="F75" s="61">
        <v>600</v>
      </c>
      <c r="G75" s="38"/>
      <c r="H75" s="38"/>
      <c r="I75" s="38"/>
      <c r="J75" s="38"/>
      <c r="K75" s="38"/>
      <c r="L75" s="38"/>
      <c r="M75" s="38"/>
      <c r="N75" s="38">
        <f aca="true" t="shared" si="6" ref="N75:S75">N76</f>
        <v>212476.72</v>
      </c>
      <c r="O75" s="38">
        <f t="shared" si="6"/>
        <v>0</v>
      </c>
      <c r="P75" s="38">
        <f t="shared" si="6"/>
        <v>0</v>
      </c>
      <c r="Q75" s="38">
        <f t="shared" si="6"/>
        <v>0</v>
      </c>
      <c r="R75" s="38">
        <f t="shared" si="6"/>
        <v>0</v>
      </c>
      <c r="S75" s="38">
        <f t="shared" si="6"/>
        <v>212476.72</v>
      </c>
    </row>
    <row r="76" spans="1:19" s="93" customFormat="1" ht="33.75">
      <c r="A76" s="55" t="s">
        <v>207</v>
      </c>
      <c r="B76" s="60" t="s">
        <v>13</v>
      </c>
      <c r="C76" s="60">
        <v>1</v>
      </c>
      <c r="D76" s="60">
        <v>902</v>
      </c>
      <c r="E76" s="60">
        <v>1242</v>
      </c>
      <c r="F76" s="61">
        <v>630</v>
      </c>
      <c r="G76" s="38"/>
      <c r="H76" s="38"/>
      <c r="I76" s="38"/>
      <c r="J76" s="38"/>
      <c r="K76" s="38"/>
      <c r="L76" s="38"/>
      <c r="M76" s="38"/>
      <c r="N76" s="38">
        <v>212476.72</v>
      </c>
      <c r="O76" s="38"/>
      <c r="P76" s="28"/>
      <c r="Q76" s="28"/>
      <c r="R76" s="28"/>
      <c r="S76" s="38">
        <v>212476.72</v>
      </c>
    </row>
    <row r="77" spans="1:19" ht="12.75" hidden="1">
      <c r="A77" s="3" t="s">
        <v>22</v>
      </c>
      <c r="B77" s="27" t="s">
        <v>13</v>
      </c>
      <c r="C77" s="27">
        <v>1</v>
      </c>
      <c r="D77" s="27">
        <v>902</v>
      </c>
      <c r="E77" s="27">
        <v>1242</v>
      </c>
      <c r="F77" s="39">
        <v>800</v>
      </c>
      <c r="G77" s="38">
        <f>G78</f>
        <v>212476.72</v>
      </c>
      <c r="H77" s="38"/>
      <c r="I77" s="38"/>
      <c r="J77" s="38"/>
      <c r="K77" s="38"/>
      <c r="L77" s="38"/>
      <c r="M77" s="38"/>
      <c r="N77" s="38">
        <f>N78</f>
        <v>0</v>
      </c>
      <c r="O77" s="38">
        <f>O78</f>
        <v>212476.72</v>
      </c>
      <c r="P77" s="28"/>
      <c r="Q77" s="28"/>
      <c r="R77" s="28"/>
      <c r="S77" s="38">
        <f>S78</f>
        <v>0</v>
      </c>
    </row>
    <row r="78" spans="1:19" ht="51" hidden="1">
      <c r="A78" s="3" t="s">
        <v>53</v>
      </c>
      <c r="B78" s="27" t="s">
        <v>13</v>
      </c>
      <c r="C78" s="27">
        <v>1</v>
      </c>
      <c r="D78" s="27">
        <v>902</v>
      </c>
      <c r="E78" s="27">
        <v>1242</v>
      </c>
      <c r="F78" s="39">
        <v>810</v>
      </c>
      <c r="G78" s="38">
        <v>212476.72</v>
      </c>
      <c r="H78" s="38"/>
      <c r="I78" s="38"/>
      <c r="J78" s="38"/>
      <c r="K78" s="38"/>
      <c r="L78" s="38"/>
      <c r="M78" s="38"/>
      <c r="N78" s="38">
        <v>0</v>
      </c>
      <c r="O78" s="38">
        <v>212476.72</v>
      </c>
      <c r="P78" s="28"/>
      <c r="Q78" s="28"/>
      <c r="R78" s="28"/>
      <c r="S78" s="38">
        <v>0</v>
      </c>
    </row>
    <row r="79" spans="1:19" ht="12.75">
      <c r="A79" s="3" t="s">
        <v>56</v>
      </c>
      <c r="B79" s="27" t="s">
        <v>13</v>
      </c>
      <c r="C79" s="27">
        <v>1</v>
      </c>
      <c r="D79" s="27">
        <v>902</v>
      </c>
      <c r="E79" s="27">
        <v>1261</v>
      </c>
      <c r="F79" s="39"/>
      <c r="G79" s="38">
        <f>G80</f>
        <v>10773017</v>
      </c>
      <c r="H79" s="38"/>
      <c r="I79" s="38"/>
      <c r="J79" s="38"/>
      <c r="K79" s="38"/>
      <c r="L79" s="38"/>
      <c r="M79" s="38"/>
      <c r="N79" s="38">
        <f>N80</f>
        <v>11951939</v>
      </c>
      <c r="O79" s="38">
        <f>O80</f>
        <v>11291818</v>
      </c>
      <c r="P79" s="28"/>
      <c r="Q79" s="28"/>
      <c r="R79" s="28"/>
      <c r="S79" s="38">
        <f>S80</f>
        <v>11291818</v>
      </c>
    </row>
    <row r="80" spans="1:19" ht="12.75">
      <c r="A80" s="3" t="s">
        <v>22</v>
      </c>
      <c r="B80" s="27" t="s">
        <v>13</v>
      </c>
      <c r="C80" s="27">
        <v>1</v>
      </c>
      <c r="D80" s="27">
        <v>902</v>
      </c>
      <c r="E80" s="27">
        <v>1261</v>
      </c>
      <c r="F80" s="39">
        <v>800</v>
      </c>
      <c r="G80" s="38">
        <f>G81</f>
        <v>10773017</v>
      </c>
      <c r="H80" s="38"/>
      <c r="I80" s="38"/>
      <c r="J80" s="38"/>
      <c r="K80" s="38"/>
      <c r="L80" s="38"/>
      <c r="M80" s="38"/>
      <c r="N80" s="38">
        <f>N81</f>
        <v>11951939</v>
      </c>
      <c r="O80" s="38">
        <f>O81</f>
        <v>11291818</v>
      </c>
      <c r="P80" s="28"/>
      <c r="Q80" s="28"/>
      <c r="R80" s="28"/>
      <c r="S80" s="38">
        <f>S81</f>
        <v>11291818</v>
      </c>
    </row>
    <row r="81" spans="1:19" ht="51">
      <c r="A81" s="3" t="s">
        <v>53</v>
      </c>
      <c r="B81" s="27" t="s">
        <v>13</v>
      </c>
      <c r="C81" s="27">
        <v>1</v>
      </c>
      <c r="D81" s="27">
        <v>902</v>
      </c>
      <c r="E81" s="27">
        <v>1261</v>
      </c>
      <c r="F81" s="39">
        <v>810</v>
      </c>
      <c r="G81" s="40">
        <v>10773017</v>
      </c>
      <c r="H81" s="40"/>
      <c r="I81" s="40"/>
      <c r="J81" s="40"/>
      <c r="K81" s="40"/>
      <c r="L81" s="40"/>
      <c r="M81" s="40">
        <v>1178922</v>
      </c>
      <c r="N81" s="40">
        <f>G81+M81</f>
        <v>11951939</v>
      </c>
      <c r="O81" s="40">
        <v>11291818</v>
      </c>
      <c r="P81" s="28"/>
      <c r="Q81" s="28"/>
      <c r="R81" s="28"/>
      <c r="S81" s="40">
        <v>11291818</v>
      </c>
    </row>
    <row r="82" spans="1:19" ht="12.75">
      <c r="A82" s="3" t="s">
        <v>57</v>
      </c>
      <c r="B82" s="27" t="s">
        <v>13</v>
      </c>
      <c r="C82" s="27">
        <v>1</v>
      </c>
      <c r="D82" s="27">
        <v>902</v>
      </c>
      <c r="E82" s="27">
        <v>1262</v>
      </c>
      <c r="F82" s="39"/>
      <c r="G82" s="38">
        <f>G83</f>
        <v>3400000</v>
      </c>
      <c r="H82" s="38"/>
      <c r="I82" s="38"/>
      <c r="J82" s="38"/>
      <c r="K82" s="38"/>
      <c r="L82" s="38"/>
      <c r="M82" s="38"/>
      <c r="N82" s="38">
        <f>N83</f>
        <v>3400000</v>
      </c>
      <c r="O82" s="38">
        <f>O83</f>
        <v>3400000</v>
      </c>
      <c r="P82" s="28"/>
      <c r="Q82" s="28"/>
      <c r="R82" s="28"/>
      <c r="S82" s="38">
        <f>S83</f>
        <v>3400000</v>
      </c>
    </row>
    <row r="83" spans="1:19" ht="25.5">
      <c r="A83" s="3" t="s">
        <v>18</v>
      </c>
      <c r="B83" s="27" t="s">
        <v>13</v>
      </c>
      <c r="C83" s="27">
        <v>1</v>
      </c>
      <c r="D83" s="27">
        <v>902</v>
      </c>
      <c r="E83" s="27">
        <v>1262</v>
      </c>
      <c r="F83" s="39">
        <v>200</v>
      </c>
      <c r="G83" s="38">
        <f>G84</f>
        <v>3400000</v>
      </c>
      <c r="H83" s="38"/>
      <c r="I83" s="38"/>
      <c r="J83" s="38"/>
      <c r="K83" s="38"/>
      <c r="L83" s="38"/>
      <c r="M83" s="38"/>
      <c r="N83" s="38">
        <f>N84</f>
        <v>3400000</v>
      </c>
      <c r="O83" s="38">
        <f>O84</f>
        <v>3400000</v>
      </c>
      <c r="P83" s="28"/>
      <c r="Q83" s="28"/>
      <c r="R83" s="28"/>
      <c r="S83" s="38">
        <f>S84</f>
        <v>3400000</v>
      </c>
    </row>
    <row r="84" spans="1:19" ht="38.25">
      <c r="A84" s="3" t="s">
        <v>20</v>
      </c>
      <c r="B84" s="27" t="s">
        <v>13</v>
      </c>
      <c r="C84" s="27">
        <v>1</v>
      </c>
      <c r="D84" s="27">
        <v>902</v>
      </c>
      <c r="E84" s="27">
        <v>1262</v>
      </c>
      <c r="F84" s="39">
        <v>240</v>
      </c>
      <c r="G84" s="38">
        <v>3400000</v>
      </c>
      <c r="H84" s="38"/>
      <c r="I84" s="38"/>
      <c r="J84" s="38"/>
      <c r="K84" s="38"/>
      <c r="L84" s="38"/>
      <c r="M84" s="38"/>
      <c r="N84" s="38">
        <v>3400000</v>
      </c>
      <c r="O84" s="38">
        <v>3400000</v>
      </c>
      <c r="P84" s="28"/>
      <c r="Q84" s="28"/>
      <c r="R84" s="28"/>
      <c r="S84" s="38">
        <v>3400000</v>
      </c>
    </row>
    <row r="85" spans="1:19" ht="25.5">
      <c r="A85" s="3" t="s">
        <v>58</v>
      </c>
      <c r="B85" s="27" t="s">
        <v>13</v>
      </c>
      <c r="C85" s="27">
        <v>1</v>
      </c>
      <c r="D85" s="27">
        <v>902</v>
      </c>
      <c r="E85" s="27">
        <v>1263</v>
      </c>
      <c r="F85" s="39"/>
      <c r="G85" s="38">
        <f>G86</f>
        <v>1105000</v>
      </c>
      <c r="H85" s="38"/>
      <c r="I85" s="38"/>
      <c r="J85" s="38"/>
      <c r="K85" s="38"/>
      <c r="L85" s="38"/>
      <c r="M85" s="38"/>
      <c r="N85" s="38">
        <f>N86</f>
        <v>1105000</v>
      </c>
      <c r="O85" s="38">
        <f>O86</f>
        <v>1105000</v>
      </c>
      <c r="P85" s="28"/>
      <c r="Q85" s="28"/>
      <c r="R85" s="28"/>
      <c r="S85" s="38">
        <f>S86</f>
        <v>1105000</v>
      </c>
    </row>
    <row r="86" spans="1:19" ht="25.5">
      <c r="A86" s="3" t="s">
        <v>18</v>
      </c>
      <c r="B86" s="27" t="s">
        <v>13</v>
      </c>
      <c r="C86" s="27">
        <v>1</v>
      </c>
      <c r="D86" s="27">
        <v>902</v>
      </c>
      <c r="E86" s="27">
        <v>1263</v>
      </c>
      <c r="F86" s="39">
        <v>200</v>
      </c>
      <c r="G86" s="38">
        <f>G87</f>
        <v>1105000</v>
      </c>
      <c r="H86" s="38"/>
      <c r="I86" s="38"/>
      <c r="J86" s="38"/>
      <c r="K86" s="38"/>
      <c r="L86" s="38"/>
      <c r="M86" s="38"/>
      <c r="N86" s="38">
        <f>N87</f>
        <v>1105000</v>
      </c>
      <c r="O86" s="38">
        <f>O87</f>
        <v>1105000</v>
      </c>
      <c r="P86" s="28"/>
      <c r="Q86" s="28"/>
      <c r="R86" s="28"/>
      <c r="S86" s="38">
        <f>S87</f>
        <v>1105000</v>
      </c>
    </row>
    <row r="87" spans="1:19" ht="38.25">
      <c r="A87" s="3" t="s">
        <v>20</v>
      </c>
      <c r="B87" s="27" t="s">
        <v>13</v>
      </c>
      <c r="C87" s="27">
        <v>1</v>
      </c>
      <c r="D87" s="27">
        <v>902</v>
      </c>
      <c r="E87" s="27">
        <v>1263</v>
      </c>
      <c r="F87" s="39">
        <v>240</v>
      </c>
      <c r="G87" s="38">
        <v>1105000</v>
      </c>
      <c r="H87" s="38"/>
      <c r="I87" s="38"/>
      <c r="J87" s="38"/>
      <c r="K87" s="38"/>
      <c r="L87" s="38"/>
      <c r="M87" s="38"/>
      <c r="N87" s="38">
        <v>1105000</v>
      </c>
      <c r="O87" s="38">
        <v>1105000</v>
      </c>
      <c r="P87" s="28"/>
      <c r="Q87" s="28"/>
      <c r="R87" s="28"/>
      <c r="S87" s="38">
        <v>1105000</v>
      </c>
    </row>
    <row r="88" spans="1:19" ht="25.5">
      <c r="A88" s="3" t="s">
        <v>59</v>
      </c>
      <c r="B88" s="27" t="s">
        <v>13</v>
      </c>
      <c r="C88" s="27">
        <v>1</v>
      </c>
      <c r="D88" s="27">
        <v>902</v>
      </c>
      <c r="E88" s="27">
        <v>1264</v>
      </c>
      <c r="F88" s="39"/>
      <c r="G88" s="38">
        <f>G89</f>
        <v>2320883</v>
      </c>
      <c r="H88" s="38"/>
      <c r="I88" s="38"/>
      <c r="J88" s="38"/>
      <c r="K88" s="38"/>
      <c r="L88" s="38"/>
      <c r="M88" s="38"/>
      <c r="N88" s="38">
        <f>N89</f>
        <v>2320883</v>
      </c>
      <c r="O88" s="38">
        <f>O89</f>
        <v>2320883</v>
      </c>
      <c r="P88" s="28"/>
      <c r="Q88" s="28"/>
      <c r="R88" s="28"/>
      <c r="S88" s="38">
        <f>S89</f>
        <v>2320883</v>
      </c>
    </row>
    <row r="89" spans="1:19" ht="25.5">
      <c r="A89" s="3" t="s">
        <v>18</v>
      </c>
      <c r="B89" s="27" t="s">
        <v>13</v>
      </c>
      <c r="C89" s="27">
        <v>1</v>
      </c>
      <c r="D89" s="27">
        <v>902</v>
      </c>
      <c r="E89" s="27">
        <v>1264</v>
      </c>
      <c r="F89" s="39">
        <v>200</v>
      </c>
      <c r="G89" s="38">
        <f>G90</f>
        <v>2320883</v>
      </c>
      <c r="H89" s="38"/>
      <c r="I89" s="38"/>
      <c r="J89" s="38"/>
      <c r="K89" s="38"/>
      <c r="L89" s="38"/>
      <c r="M89" s="38"/>
      <c r="N89" s="38">
        <f>N90</f>
        <v>2320883</v>
      </c>
      <c r="O89" s="38">
        <f>O90</f>
        <v>2320883</v>
      </c>
      <c r="P89" s="28"/>
      <c r="Q89" s="28"/>
      <c r="R89" s="28"/>
      <c r="S89" s="38">
        <f>S90</f>
        <v>2320883</v>
      </c>
    </row>
    <row r="90" spans="1:19" ht="38.25">
      <c r="A90" s="3" t="s">
        <v>20</v>
      </c>
      <c r="B90" s="27" t="s">
        <v>13</v>
      </c>
      <c r="C90" s="27">
        <v>1</v>
      </c>
      <c r="D90" s="27">
        <v>902</v>
      </c>
      <c r="E90" s="27">
        <v>1264</v>
      </c>
      <c r="F90" s="39">
        <v>240</v>
      </c>
      <c r="G90" s="38">
        <v>2320883</v>
      </c>
      <c r="H90" s="38"/>
      <c r="I90" s="38"/>
      <c r="J90" s="38"/>
      <c r="K90" s="38"/>
      <c r="L90" s="38"/>
      <c r="M90" s="38"/>
      <c r="N90" s="38">
        <v>2320883</v>
      </c>
      <c r="O90" s="38">
        <v>2320883</v>
      </c>
      <c r="P90" s="28"/>
      <c r="Q90" s="28"/>
      <c r="R90" s="28"/>
      <c r="S90" s="38">
        <v>2320883</v>
      </c>
    </row>
    <row r="91" spans="1:19" ht="25.5">
      <c r="A91" s="4" t="s">
        <v>123</v>
      </c>
      <c r="B91" s="27" t="s">
        <v>13</v>
      </c>
      <c r="C91" s="27">
        <v>1</v>
      </c>
      <c r="D91" s="27">
        <v>902</v>
      </c>
      <c r="E91" s="27">
        <v>1276</v>
      </c>
      <c r="F91" s="37" t="s">
        <v>0</v>
      </c>
      <c r="G91" s="38">
        <f>G92</f>
        <v>100000</v>
      </c>
      <c r="H91" s="38"/>
      <c r="I91" s="38"/>
      <c r="J91" s="38"/>
      <c r="K91" s="38"/>
      <c r="L91" s="38"/>
      <c r="M91" s="38"/>
      <c r="N91" s="38">
        <f>N92</f>
        <v>100000</v>
      </c>
      <c r="O91" s="38">
        <f>O92</f>
        <v>100000</v>
      </c>
      <c r="P91" s="28"/>
      <c r="Q91" s="28"/>
      <c r="R91" s="28"/>
      <c r="S91" s="38">
        <f>S92</f>
        <v>100000</v>
      </c>
    </row>
    <row r="92" spans="1:19" ht="25.5">
      <c r="A92" s="3" t="s">
        <v>18</v>
      </c>
      <c r="B92" s="27" t="s">
        <v>13</v>
      </c>
      <c r="C92" s="27">
        <v>1</v>
      </c>
      <c r="D92" s="27">
        <v>902</v>
      </c>
      <c r="E92" s="27">
        <v>1276</v>
      </c>
      <c r="F92" s="39" t="s">
        <v>19</v>
      </c>
      <c r="G92" s="38">
        <f>G93</f>
        <v>100000</v>
      </c>
      <c r="H92" s="38"/>
      <c r="I92" s="38"/>
      <c r="J92" s="38"/>
      <c r="K92" s="38"/>
      <c r="L92" s="38"/>
      <c r="M92" s="38"/>
      <c r="N92" s="38">
        <f>N93</f>
        <v>100000</v>
      </c>
      <c r="O92" s="38">
        <f>O93</f>
        <v>100000</v>
      </c>
      <c r="P92" s="28"/>
      <c r="Q92" s="28"/>
      <c r="R92" s="28"/>
      <c r="S92" s="38">
        <f>S93</f>
        <v>100000</v>
      </c>
    </row>
    <row r="93" spans="1:19" ht="38.25">
      <c r="A93" s="3" t="s">
        <v>20</v>
      </c>
      <c r="B93" s="27" t="s">
        <v>13</v>
      </c>
      <c r="C93" s="27">
        <v>1</v>
      </c>
      <c r="D93" s="27">
        <v>902</v>
      </c>
      <c r="E93" s="27">
        <v>1276</v>
      </c>
      <c r="F93" s="39" t="s">
        <v>21</v>
      </c>
      <c r="G93" s="38">
        <v>100000</v>
      </c>
      <c r="H93" s="38"/>
      <c r="I93" s="38"/>
      <c r="J93" s="38"/>
      <c r="K93" s="38"/>
      <c r="L93" s="38"/>
      <c r="M93" s="38"/>
      <c r="N93" s="38">
        <v>100000</v>
      </c>
      <c r="O93" s="38">
        <v>100000</v>
      </c>
      <c r="P93" s="28"/>
      <c r="Q93" s="28"/>
      <c r="R93" s="28"/>
      <c r="S93" s="38">
        <v>100000</v>
      </c>
    </row>
    <row r="94" spans="1:19" ht="25.5">
      <c r="A94" s="4" t="s">
        <v>124</v>
      </c>
      <c r="B94" s="27" t="s">
        <v>13</v>
      </c>
      <c r="C94" s="27">
        <v>1</v>
      </c>
      <c r="D94" s="27">
        <v>902</v>
      </c>
      <c r="E94" s="27">
        <v>1285</v>
      </c>
      <c r="F94" s="37" t="s">
        <v>0</v>
      </c>
      <c r="G94" s="38">
        <f>G95</f>
        <v>3695488</v>
      </c>
      <c r="H94" s="38"/>
      <c r="I94" s="38"/>
      <c r="J94" s="38"/>
      <c r="K94" s="38"/>
      <c r="L94" s="38"/>
      <c r="M94" s="38"/>
      <c r="N94" s="38">
        <f>N95</f>
        <v>3695488</v>
      </c>
      <c r="O94" s="38">
        <f>O95</f>
        <v>3880262</v>
      </c>
      <c r="P94" s="28"/>
      <c r="Q94" s="28"/>
      <c r="R94" s="28"/>
      <c r="S94" s="38">
        <f>S95</f>
        <v>3880262</v>
      </c>
    </row>
    <row r="95" spans="1:19" ht="25.5">
      <c r="A95" s="3" t="s">
        <v>35</v>
      </c>
      <c r="B95" s="27" t="s">
        <v>13</v>
      </c>
      <c r="C95" s="27">
        <v>1</v>
      </c>
      <c r="D95" s="27">
        <v>902</v>
      </c>
      <c r="E95" s="27">
        <v>1285</v>
      </c>
      <c r="F95" s="39" t="s">
        <v>36</v>
      </c>
      <c r="G95" s="38">
        <f>G96</f>
        <v>3695488</v>
      </c>
      <c r="H95" s="38"/>
      <c r="I95" s="38"/>
      <c r="J95" s="38"/>
      <c r="K95" s="38"/>
      <c r="L95" s="38"/>
      <c r="M95" s="38"/>
      <c r="N95" s="38">
        <f>N96</f>
        <v>3695488</v>
      </c>
      <c r="O95" s="38">
        <f>O96</f>
        <v>3880262</v>
      </c>
      <c r="P95" s="28"/>
      <c r="Q95" s="28"/>
      <c r="R95" s="28"/>
      <c r="S95" s="38">
        <f>S96</f>
        <v>3880262</v>
      </c>
    </row>
    <row r="96" spans="1:19" ht="38.25">
      <c r="A96" s="3" t="s">
        <v>38</v>
      </c>
      <c r="B96" s="27" t="s">
        <v>13</v>
      </c>
      <c r="C96" s="27">
        <v>1</v>
      </c>
      <c r="D96" s="27">
        <v>902</v>
      </c>
      <c r="E96" s="27">
        <v>1285</v>
      </c>
      <c r="F96" s="39" t="s">
        <v>39</v>
      </c>
      <c r="G96" s="40">
        <v>3695488</v>
      </c>
      <c r="H96" s="40"/>
      <c r="I96" s="40"/>
      <c r="J96" s="40"/>
      <c r="K96" s="40"/>
      <c r="L96" s="40"/>
      <c r="M96" s="40"/>
      <c r="N96" s="40">
        <v>3695488</v>
      </c>
      <c r="O96" s="40">
        <v>3880262</v>
      </c>
      <c r="P96" s="28"/>
      <c r="Q96" s="28"/>
      <c r="R96" s="28"/>
      <c r="S96" s="40">
        <v>3880262</v>
      </c>
    </row>
    <row r="97" spans="1:19" ht="25.5">
      <c r="A97" s="5" t="s">
        <v>70</v>
      </c>
      <c r="B97" s="27" t="s">
        <v>13</v>
      </c>
      <c r="C97" s="27">
        <v>1</v>
      </c>
      <c r="D97" s="27">
        <v>902</v>
      </c>
      <c r="E97" s="27">
        <v>1290</v>
      </c>
      <c r="F97" s="37" t="s">
        <v>0</v>
      </c>
      <c r="G97" s="38">
        <f>G98</f>
        <v>917900</v>
      </c>
      <c r="H97" s="38"/>
      <c r="I97" s="38"/>
      <c r="J97" s="38"/>
      <c r="K97" s="38"/>
      <c r="L97" s="38"/>
      <c r="M97" s="38"/>
      <c r="N97" s="38">
        <f>N98</f>
        <v>917900</v>
      </c>
      <c r="O97" s="38">
        <f>O98</f>
        <v>917900</v>
      </c>
      <c r="P97" s="28"/>
      <c r="Q97" s="28"/>
      <c r="R97" s="28"/>
      <c r="S97" s="38">
        <f>S98</f>
        <v>917900</v>
      </c>
    </row>
    <row r="98" spans="1:19" ht="25.5">
      <c r="A98" s="3" t="s">
        <v>18</v>
      </c>
      <c r="B98" s="27" t="s">
        <v>13</v>
      </c>
      <c r="C98" s="27">
        <v>1</v>
      </c>
      <c r="D98" s="27">
        <v>902</v>
      </c>
      <c r="E98" s="27">
        <v>1290</v>
      </c>
      <c r="F98" s="39" t="s">
        <v>19</v>
      </c>
      <c r="G98" s="38">
        <f>G99</f>
        <v>917900</v>
      </c>
      <c r="H98" s="38"/>
      <c r="I98" s="38"/>
      <c r="J98" s="38"/>
      <c r="K98" s="38"/>
      <c r="L98" s="38"/>
      <c r="M98" s="38"/>
      <c r="N98" s="38">
        <f>N99</f>
        <v>917900</v>
      </c>
      <c r="O98" s="38">
        <f>O99</f>
        <v>917900</v>
      </c>
      <c r="P98" s="28"/>
      <c r="Q98" s="28"/>
      <c r="R98" s="28"/>
      <c r="S98" s="38">
        <f>S99</f>
        <v>917900</v>
      </c>
    </row>
    <row r="99" spans="1:19" ht="38.25">
      <c r="A99" s="3" t="s">
        <v>20</v>
      </c>
      <c r="B99" s="27" t="s">
        <v>13</v>
      </c>
      <c r="C99" s="27">
        <v>1</v>
      </c>
      <c r="D99" s="27">
        <v>902</v>
      </c>
      <c r="E99" s="27">
        <v>1290</v>
      </c>
      <c r="F99" s="39" t="s">
        <v>21</v>
      </c>
      <c r="G99" s="38">
        <v>917900</v>
      </c>
      <c r="H99" s="38"/>
      <c r="I99" s="38"/>
      <c r="J99" s="38"/>
      <c r="K99" s="38"/>
      <c r="L99" s="38"/>
      <c r="M99" s="38"/>
      <c r="N99" s="38">
        <v>917900</v>
      </c>
      <c r="O99" s="38">
        <v>917900</v>
      </c>
      <c r="P99" s="28"/>
      <c r="Q99" s="28"/>
      <c r="R99" s="28"/>
      <c r="S99" s="38">
        <v>917900</v>
      </c>
    </row>
    <row r="100" spans="1:19" ht="38.25" hidden="1">
      <c r="A100" s="41" t="s">
        <v>81</v>
      </c>
      <c r="B100" s="27" t="s">
        <v>13</v>
      </c>
      <c r="C100" s="27">
        <v>1</v>
      </c>
      <c r="D100" s="27">
        <v>902</v>
      </c>
      <c r="E100" s="27">
        <v>1291</v>
      </c>
      <c r="F100" s="39"/>
      <c r="G100" s="38">
        <f>G101</f>
        <v>0</v>
      </c>
      <c r="H100" s="38"/>
      <c r="I100" s="38"/>
      <c r="J100" s="38"/>
      <c r="K100" s="38"/>
      <c r="L100" s="38"/>
      <c r="M100" s="38"/>
      <c r="N100" s="38">
        <f>N101</f>
        <v>0</v>
      </c>
      <c r="O100" s="38">
        <f>O101</f>
        <v>0</v>
      </c>
      <c r="P100" s="28"/>
      <c r="Q100" s="28"/>
      <c r="R100" s="28"/>
      <c r="S100" s="38">
        <f>S101</f>
        <v>0</v>
      </c>
    </row>
    <row r="101" spans="1:19" ht="25.5" hidden="1">
      <c r="A101" s="3" t="s">
        <v>18</v>
      </c>
      <c r="B101" s="27" t="s">
        <v>13</v>
      </c>
      <c r="C101" s="27">
        <v>1</v>
      </c>
      <c r="D101" s="27">
        <v>902</v>
      </c>
      <c r="E101" s="27">
        <v>1291</v>
      </c>
      <c r="F101" s="39" t="s">
        <v>19</v>
      </c>
      <c r="G101" s="38">
        <f>G102</f>
        <v>0</v>
      </c>
      <c r="H101" s="38"/>
      <c r="I101" s="38"/>
      <c r="J101" s="38"/>
      <c r="K101" s="38"/>
      <c r="L101" s="38"/>
      <c r="M101" s="38"/>
      <c r="N101" s="38">
        <f>N102</f>
        <v>0</v>
      </c>
      <c r="O101" s="38">
        <f>O102</f>
        <v>0</v>
      </c>
      <c r="P101" s="28"/>
      <c r="Q101" s="28"/>
      <c r="R101" s="28"/>
      <c r="S101" s="38">
        <f>S102</f>
        <v>0</v>
      </c>
    </row>
    <row r="102" spans="1:19" ht="38.25" hidden="1">
      <c r="A102" s="3" t="s">
        <v>20</v>
      </c>
      <c r="B102" s="27" t="s">
        <v>13</v>
      </c>
      <c r="C102" s="27">
        <v>1</v>
      </c>
      <c r="D102" s="27">
        <v>902</v>
      </c>
      <c r="E102" s="27">
        <v>1291</v>
      </c>
      <c r="F102" s="39" t="s">
        <v>21</v>
      </c>
      <c r="G102" s="40">
        <v>0</v>
      </c>
      <c r="H102" s="40"/>
      <c r="I102" s="40"/>
      <c r="J102" s="40"/>
      <c r="K102" s="40"/>
      <c r="L102" s="40"/>
      <c r="M102" s="40"/>
      <c r="N102" s="40">
        <v>0</v>
      </c>
      <c r="O102" s="40">
        <v>0</v>
      </c>
      <c r="P102" s="28"/>
      <c r="Q102" s="28"/>
      <c r="R102" s="28"/>
      <c r="S102" s="40">
        <v>0</v>
      </c>
    </row>
    <row r="103" spans="1:19" ht="63.75">
      <c r="A103" s="4" t="s">
        <v>125</v>
      </c>
      <c r="B103" s="27" t="s">
        <v>13</v>
      </c>
      <c r="C103" s="27">
        <v>1</v>
      </c>
      <c r="D103" s="27">
        <v>902</v>
      </c>
      <c r="E103" s="27">
        <v>1421</v>
      </c>
      <c r="F103" s="37" t="s">
        <v>0</v>
      </c>
      <c r="G103" s="38">
        <f>G104</f>
        <v>9540</v>
      </c>
      <c r="H103" s="38"/>
      <c r="I103" s="38"/>
      <c r="J103" s="38"/>
      <c r="K103" s="38"/>
      <c r="L103" s="38"/>
      <c r="M103" s="38"/>
      <c r="N103" s="38">
        <f>N104</f>
        <v>9540</v>
      </c>
      <c r="O103" s="38">
        <f>O104</f>
        <v>9540</v>
      </c>
      <c r="P103" s="28"/>
      <c r="Q103" s="28"/>
      <c r="R103" s="28"/>
      <c r="S103" s="38">
        <f>S104</f>
        <v>9540</v>
      </c>
    </row>
    <row r="104" spans="1:19" ht="38.25">
      <c r="A104" s="3" t="s">
        <v>171</v>
      </c>
      <c r="B104" s="27" t="s">
        <v>13</v>
      </c>
      <c r="C104" s="27">
        <v>1</v>
      </c>
      <c r="D104" s="27">
        <v>902</v>
      </c>
      <c r="E104" s="27">
        <v>1421</v>
      </c>
      <c r="F104" s="39" t="s">
        <v>28</v>
      </c>
      <c r="G104" s="38">
        <f>G105</f>
        <v>9540</v>
      </c>
      <c r="H104" s="38"/>
      <c r="I104" s="38"/>
      <c r="J104" s="38"/>
      <c r="K104" s="38"/>
      <c r="L104" s="38"/>
      <c r="M104" s="38"/>
      <c r="N104" s="38">
        <f>N105</f>
        <v>9540</v>
      </c>
      <c r="O104" s="38">
        <f>O105</f>
        <v>9540</v>
      </c>
      <c r="P104" s="28"/>
      <c r="Q104" s="28"/>
      <c r="R104" s="28"/>
      <c r="S104" s="38">
        <f>S105</f>
        <v>9540</v>
      </c>
    </row>
    <row r="105" spans="1:19" ht="12.75">
      <c r="A105" s="3" t="s">
        <v>60</v>
      </c>
      <c r="B105" s="27" t="s">
        <v>13</v>
      </c>
      <c r="C105" s="27">
        <v>1</v>
      </c>
      <c r="D105" s="27">
        <v>902</v>
      </c>
      <c r="E105" s="27">
        <v>1421</v>
      </c>
      <c r="F105" s="39">
        <v>610</v>
      </c>
      <c r="G105" s="38">
        <v>9540</v>
      </c>
      <c r="H105" s="38"/>
      <c r="I105" s="38"/>
      <c r="J105" s="38"/>
      <c r="K105" s="38"/>
      <c r="L105" s="38"/>
      <c r="M105" s="38"/>
      <c r="N105" s="38">
        <f>N106</f>
        <v>9540</v>
      </c>
      <c r="O105" s="38">
        <v>9540</v>
      </c>
      <c r="P105" s="28"/>
      <c r="Q105" s="28"/>
      <c r="R105" s="28"/>
      <c r="S105" s="38">
        <f>S106</f>
        <v>9540</v>
      </c>
    </row>
    <row r="106" spans="1:20" ht="63.75">
      <c r="A106" s="3" t="s">
        <v>29</v>
      </c>
      <c r="B106" s="27" t="s">
        <v>13</v>
      </c>
      <c r="C106" s="27">
        <v>1</v>
      </c>
      <c r="D106" s="27">
        <v>902</v>
      </c>
      <c r="E106" s="27">
        <v>1421</v>
      </c>
      <c r="F106" s="39" t="s">
        <v>30</v>
      </c>
      <c r="G106" s="40"/>
      <c r="H106" s="40"/>
      <c r="I106" s="40"/>
      <c r="J106" s="40"/>
      <c r="K106" s="40"/>
      <c r="L106" s="40"/>
      <c r="M106" s="40"/>
      <c r="N106" s="40">
        <v>9540</v>
      </c>
      <c r="O106" s="40"/>
      <c r="P106" s="28"/>
      <c r="Q106" s="28"/>
      <c r="R106" s="28"/>
      <c r="S106" s="40">
        <v>9540</v>
      </c>
      <c r="T106" s="26"/>
    </row>
    <row r="107" spans="1:19" ht="38.25">
      <c r="A107" s="4" t="s">
        <v>45</v>
      </c>
      <c r="B107" s="27" t="s">
        <v>13</v>
      </c>
      <c r="C107" s="27">
        <v>1</v>
      </c>
      <c r="D107" s="27">
        <v>902</v>
      </c>
      <c r="E107" s="27">
        <v>1671</v>
      </c>
      <c r="F107" s="37" t="s">
        <v>0</v>
      </c>
      <c r="G107" s="38">
        <f>G108</f>
        <v>172236</v>
      </c>
      <c r="H107" s="38"/>
      <c r="I107" s="38"/>
      <c r="J107" s="38"/>
      <c r="K107" s="38"/>
      <c r="L107" s="38"/>
      <c r="M107" s="38"/>
      <c r="N107" s="38">
        <f aca="true" t="shared" si="7" ref="N107:O109">N108</f>
        <v>172236</v>
      </c>
      <c r="O107" s="38">
        <f t="shared" si="7"/>
        <v>172236</v>
      </c>
      <c r="P107" s="28"/>
      <c r="Q107" s="28"/>
      <c r="R107" s="28"/>
      <c r="S107" s="38">
        <f>S108</f>
        <v>172236</v>
      </c>
    </row>
    <row r="108" spans="1:19" ht="25.5">
      <c r="A108" s="3" t="s">
        <v>35</v>
      </c>
      <c r="B108" s="27" t="s">
        <v>13</v>
      </c>
      <c r="C108" s="27">
        <v>1</v>
      </c>
      <c r="D108" s="27">
        <v>902</v>
      </c>
      <c r="E108" s="27">
        <v>1671</v>
      </c>
      <c r="F108" s="39">
        <v>300</v>
      </c>
      <c r="G108" s="38">
        <f>G109</f>
        <v>172236</v>
      </c>
      <c r="H108" s="38"/>
      <c r="I108" s="38"/>
      <c r="J108" s="38"/>
      <c r="K108" s="38"/>
      <c r="L108" s="38"/>
      <c r="M108" s="38"/>
      <c r="N108" s="38">
        <f t="shared" si="7"/>
        <v>172236</v>
      </c>
      <c r="O108" s="38">
        <f t="shared" si="7"/>
        <v>172236</v>
      </c>
      <c r="P108" s="28"/>
      <c r="Q108" s="28"/>
      <c r="R108" s="28"/>
      <c r="S108" s="38">
        <f>S109</f>
        <v>172236</v>
      </c>
    </row>
    <row r="109" spans="1:19" ht="25.5">
      <c r="A109" s="3" t="s">
        <v>158</v>
      </c>
      <c r="B109" s="27" t="s">
        <v>13</v>
      </c>
      <c r="C109" s="27">
        <v>1</v>
      </c>
      <c r="D109" s="27">
        <v>902</v>
      </c>
      <c r="E109" s="27">
        <v>1671</v>
      </c>
      <c r="F109" s="39">
        <v>320</v>
      </c>
      <c r="G109" s="38">
        <f>G110</f>
        <v>172236</v>
      </c>
      <c r="H109" s="38"/>
      <c r="I109" s="38"/>
      <c r="J109" s="38"/>
      <c r="K109" s="38"/>
      <c r="L109" s="38"/>
      <c r="M109" s="38"/>
      <c r="N109" s="38">
        <f t="shared" si="7"/>
        <v>172236</v>
      </c>
      <c r="O109" s="38">
        <f t="shared" si="7"/>
        <v>172236</v>
      </c>
      <c r="P109" s="28"/>
      <c r="Q109" s="28"/>
      <c r="R109" s="28"/>
      <c r="S109" s="38">
        <f>S110</f>
        <v>172236</v>
      </c>
    </row>
    <row r="110" spans="1:19" ht="25.5">
      <c r="A110" s="3" t="s">
        <v>37</v>
      </c>
      <c r="B110" s="27" t="s">
        <v>13</v>
      </c>
      <c r="C110" s="27">
        <v>1</v>
      </c>
      <c r="D110" s="27">
        <v>902</v>
      </c>
      <c r="E110" s="27">
        <v>1671</v>
      </c>
      <c r="F110" s="39">
        <v>323</v>
      </c>
      <c r="G110" s="38">
        <v>172236</v>
      </c>
      <c r="H110" s="38"/>
      <c r="I110" s="38"/>
      <c r="J110" s="38"/>
      <c r="K110" s="38"/>
      <c r="L110" s="38"/>
      <c r="M110" s="38"/>
      <c r="N110" s="38">
        <v>172236</v>
      </c>
      <c r="O110" s="38">
        <v>172236</v>
      </c>
      <c r="P110" s="28"/>
      <c r="Q110" s="28"/>
      <c r="R110" s="28"/>
      <c r="S110" s="38">
        <v>172236</v>
      </c>
    </row>
    <row r="111" spans="1:19" ht="76.5">
      <c r="A111" s="41" t="s">
        <v>46</v>
      </c>
      <c r="B111" s="27" t="s">
        <v>13</v>
      </c>
      <c r="C111" s="27">
        <v>1</v>
      </c>
      <c r="D111" s="27">
        <v>902</v>
      </c>
      <c r="E111" s="27">
        <v>1672</v>
      </c>
      <c r="F111" s="37"/>
      <c r="G111" s="38">
        <f>G115+G117+G112</f>
        <v>21569626</v>
      </c>
      <c r="H111" s="38"/>
      <c r="I111" s="38"/>
      <c r="J111" s="38"/>
      <c r="K111" s="38"/>
      <c r="L111" s="38"/>
      <c r="M111" s="38"/>
      <c r="N111" s="38">
        <f>N115+N117+N112</f>
        <v>21569626</v>
      </c>
      <c r="O111" s="38">
        <f>O115+O117+O112</f>
        <v>21569626</v>
      </c>
      <c r="P111" s="28"/>
      <c r="Q111" s="28"/>
      <c r="R111" s="28"/>
      <c r="S111" s="38">
        <f>S115+S117+S112</f>
        <v>21569626</v>
      </c>
    </row>
    <row r="112" spans="1:19" ht="76.5">
      <c r="A112" s="3" t="s">
        <v>14</v>
      </c>
      <c r="B112" s="27" t="s">
        <v>13</v>
      </c>
      <c r="C112" s="27">
        <v>1</v>
      </c>
      <c r="D112" s="27">
        <v>902</v>
      </c>
      <c r="E112" s="42">
        <v>1672</v>
      </c>
      <c r="F112" s="39">
        <v>100</v>
      </c>
      <c r="G112" s="38">
        <f>G113</f>
        <v>1645000</v>
      </c>
      <c r="H112" s="38"/>
      <c r="I112" s="38"/>
      <c r="J112" s="38"/>
      <c r="K112" s="38"/>
      <c r="L112" s="38"/>
      <c r="M112" s="38"/>
      <c r="N112" s="38">
        <f>N113</f>
        <v>1645000</v>
      </c>
      <c r="O112" s="38">
        <f>O113</f>
        <v>1645000</v>
      </c>
      <c r="P112" s="28"/>
      <c r="Q112" s="28"/>
      <c r="R112" s="28"/>
      <c r="S112" s="38">
        <f>S113</f>
        <v>1645000</v>
      </c>
    </row>
    <row r="113" spans="1:19" ht="25.5">
      <c r="A113" s="3" t="s">
        <v>16</v>
      </c>
      <c r="B113" s="27" t="s">
        <v>13</v>
      </c>
      <c r="C113" s="27">
        <v>1</v>
      </c>
      <c r="D113" s="27">
        <v>902</v>
      </c>
      <c r="E113" s="42">
        <v>1672</v>
      </c>
      <c r="F113" s="39">
        <v>120</v>
      </c>
      <c r="G113" s="38">
        <f>G114</f>
        <v>1645000</v>
      </c>
      <c r="H113" s="38"/>
      <c r="I113" s="38"/>
      <c r="J113" s="38"/>
      <c r="K113" s="38"/>
      <c r="L113" s="38"/>
      <c r="M113" s="38"/>
      <c r="N113" s="38">
        <f>N114</f>
        <v>1645000</v>
      </c>
      <c r="O113" s="38">
        <f>O114</f>
        <v>1645000</v>
      </c>
      <c r="P113" s="28"/>
      <c r="Q113" s="28"/>
      <c r="R113" s="28"/>
      <c r="S113" s="38">
        <f>S114</f>
        <v>1645000</v>
      </c>
    </row>
    <row r="114" spans="1:19" ht="38.25">
      <c r="A114" s="3" t="s">
        <v>87</v>
      </c>
      <c r="B114" s="27" t="s">
        <v>13</v>
      </c>
      <c r="C114" s="27">
        <v>1</v>
      </c>
      <c r="D114" s="27">
        <v>902</v>
      </c>
      <c r="E114" s="42">
        <v>1672</v>
      </c>
      <c r="F114" s="39">
        <v>121</v>
      </c>
      <c r="G114" s="38">
        <v>1645000</v>
      </c>
      <c r="H114" s="38"/>
      <c r="I114" s="38"/>
      <c r="J114" s="38"/>
      <c r="K114" s="38"/>
      <c r="L114" s="38"/>
      <c r="M114" s="38"/>
      <c r="N114" s="38">
        <v>1645000</v>
      </c>
      <c r="O114" s="38">
        <v>1645000</v>
      </c>
      <c r="P114" s="28"/>
      <c r="Q114" s="28"/>
      <c r="R114" s="28"/>
      <c r="S114" s="38">
        <v>1645000</v>
      </c>
    </row>
    <row r="115" spans="1:19" ht="25.5">
      <c r="A115" s="3" t="s">
        <v>18</v>
      </c>
      <c r="B115" s="27" t="s">
        <v>13</v>
      </c>
      <c r="C115" s="27">
        <v>1</v>
      </c>
      <c r="D115" s="27">
        <v>902</v>
      </c>
      <c r="E115" s="27">
        <v>1672</v>
      </c>
      <c r="F115" s="39" t="s">
        <v>19</v>
      </c>
      <c r="G115" s="38">
        <f>G116</f>
        <v>2023698.3</v>
      </c>
      <c r="H115" s="38"/>
      <c r="I115" s="38"/>
      <c r="J115" s="38"/>
      <c r="K115" s="38"/>
      <c r="L115" s="38"/>
      <c r="M115" s="38"/>
      <c r="N115" s="38">
        <f>N116</f>
        <v>2023698.3</v>
      </c>
      <c r="O115" s="38">
        <f>O116</f>
        <v>2023698.3</v>
      </c>
      <c r="P115" s="28"/>
      <c r="Q115" s="28"/>
      <c r="R115" s="28"/>
      <c r="S115" s="38">
        <f>S116</f>
        <v>2023698.3</v>
      </c>
    </row>
    <row r="116" spans="1:19" ht="38.25">
      <c r="A116" s="3" t="s">
        <v>20</v>
      </c>
      <c r="B116" s="27" t="s">
        <v>13</v>
      </c>
      <c r="C116" s="27">
        <v>1</v>
      </c>
      <c r="D116" s="27">
        <v>902</v>
      </c>
      <c r="E116" s="27">
        <v>1672</v>
      </c>
      <c r="F116" s="39" t="s">
        <v>21</v>
      </c>
      <c r="G116" s="38">
        <v>2023698.3</v>
      </c>
      <c r="H116" s="38"/>
      <c r="I116" s="38"/>
      <c r="J116" s="38"/>
      <c r="K116" s="38"/>
      <c r="L116" s="38"/>
      <c r="M116" s="38"/>
      <c r="N116" s="38">
        <v>2023698.3</v>
      </c>
      <c r="O116" s="38">
        <v>2023698.3</v>
      </c>
      <c r="P116" s="28"/>
      <c r="Q116" s="28"/>
      <c r="R116" s="28"/>
      <c r="S116" s="38">
        <v>2023698.3</v>
      </c>
    </row>
    <row r="117" spans="1:19" ht="25.5">
      <c r="A117" s="3" t="s">
        <v>35</v>
      </c>
      <c r="B117" s="27" t="s">
        <v>13</v>
      </c>
      <c r="C117" s="27">
        <v>1</v>
      </c>
      <c r="D117" s="27">
        <v>902</v>
      </c>
      <c r="E117" s="27">
        <v>1672</v>
      </c>
      <c r="F117" s="39">
        <v>300</v>
      </c>
      <c r="G117" s="38">
        <f>G118</f>
        <v>17900927.7</v>
      </c>
      <c r="H117" s="38"/>
      <c r="I117" s="38"/>
      <c r="J117" s="38"/>
      <c r="K117" s="38"/>
      <c r="L117" s="38"/>
      <c r="M117" s="38"/>
      <c r="N117" s="38">
        <f>N118</f>
        <v>17900927.7</v>
      </c>
      <c r="O117" s="38">
        <f>O118</f>
        <v>17900927.7</v>
      </c>
      <c r="P117" s="28"/>
      <c r="Q117" s="28"/>
      <c r="R117" s="28"/>
      <c r="S117" s="38">
        <f>S118</f>
        <v>17900927.7</v>
      </c>
    </row>
    <row r="118" spans="1:19" ht="25.5">
      <c r="A118" s="3" t="s">
        <v>61</v>
      </c>
      <c r="B118" s="27" t="s">
        <v>13</v>
      </c>
      <c r="C118" s="27">
        <v>1</v>
      </c>
      <c r="D118" s="27">
        <v>902</v>
      </c>
      <c r="E118" s="27">
        <v>1672</v>
      </c>
      <c r="F118" s="39">
        <v>310</v>
      </c>
      <c r="G118" s="38">
        <f>G119</f>
        <v>17900927.7</v>
      </c>
      <c r="H118" s="38"/>
      <c r="I118" s="38"/>
      <c r="J118" s="38"/>
      <c r="K118" s="38"/>
      <c r="L118" s="38"/>
      <c r="M118" s="38"/>
      <c r="N118" s="38">
        <f>N119</f>
        <v>17900927.7</v>
      </c>
      <c r="O118" s="38">
        <f>O119</f>
        <v>17900927.7</v>
      </c>
      <c r="P118" s="28"/>
      <c r="Q118" s="28"/>
      <c r="R118" s="28"/>
      <c r="S118" s="38">
        <f>S119</f>
        <v>17900927.7</v>
      </c>
    </row>
    <row r="119" spans="1:19" ht="38.25">
      <c r="A119" s="3" t="s">
        <v>40</v>
      </c>
      <c r="B119" s="27" t="s">
        <v>13</v>
      </c>
      <c r="C119" s="27">
        <v>1</v>
      </c>
      <c r="D119" s="27">
        <v>902</v>
      </c>
      <c r="E119" s="27">
        <v>1672</v>
      </c>
      <c r="F119" s="39">
        <v>313</v>
      </c>
      <c r="G119" s="40">
        <v>17900927.7</v>
      </c>
      <c r="H119" s="40"/>
      <c r="I119" s="40"/>
      <c r="J119" s="40"/>
      <c r="K119" s="40"/>
      <c r="L119" s="40"/>
      <c r="M119" s="40"/>
      <c r="N119" s="40">
        <v>17900927.7</v>
      </c>
      <c r="O119" s="40">
        <v>17900927.7</v>
      </c>
      <c r="P119" s="28"/>
      <c r="Q119" s="28"/>
      <c r="R119" s="28"/>
      <c r="S119" s="40">
        <v>17900927.7</v>
      </c>
    </row>
    <row r="120" spans="1:19" ht="51">
      <c r="A120" s="3" t="s">
        <v>175</v>
      </c>
      <c r="B120" s="27" t="s">
        <v>13</v>
      </c>
      <c r="C120" s="27">
        <v>1</v>
      </c>
      <c r="D120" s="27">
        <v>902</v>
      </c>
      <c r="E120" s="27">
        <v>1790</v>
      </c>
      <c r="F120" s="39"/>
      <c r="G120" s="44">
        <f>G121+G124</f>
        <v>329000</v>
      </c>
      <c r="H120" s="44"/>
      <c r="I120" s="44"/>
      <c r="J120" s="44"/>
      <c r="K120" s="44"/>
      <c r="L120" s="44"/>
      <c r="M120" s="44"/>
      <c r="N120" s="44">
        <f>N121+N124</f>
        <v>329000</v>
      </c>
      <c r="O120" s="44">
        <f>O121+O124</f>
        <v>329000</v>
      </c>
      <c r="P120" s="28"/>
      <c r="Q120" s="28"/>
      <c r="R120" s="28"/>
      <c r="S120" s="44">
        <f>S121+S124</f>
        <v>329000</v>
      </c>
    </row>
    <row r="121" spans="1:19" ht="76.5">
      <c r="A121" s="3" t="s">
        <v>14</v>
      </c>
      <c r="B121" s="27" t="s">
        <v>13</v>
      </c>
      <c r="C121" s="27">
        <v>1</v>
      </c>
      <c r="D121" s="27">
        <v>902</v>
      </c>
      <c r="E121" s="27">
        <v>1790</v>
      </c>
      <c r="F121" s="39">
        <v>100</v>
      </c>
      <c r="G121" s="44">
        <f>G122</f>
        <v>205725</v>
      </c>
      <c r="H121" s="44"/>
      <c r="I121" s="44"/>
      <c r="J121" s="44"/>
      <c r="K121" s="44"/>
      <c r="L121" s="44"/>
      <c r="M121" s="44"/>
      <c r="N121" s="44">
        <f>N122</f>
        <v>205725</v>
      </c>
      <c r="O121" s="44">
        <f>O122</f>
        <v>205725</v>
      </c>
      <c r="P121" s="28"/>
      <c r="Q121" s="28"/>
      <c r="R121" s="28"/>
      <c r="S121" s="44">
        <f>S122</f>
        <v>205725</v>
      </c>
    </row>
    <row r="122" spans="1:19" ht="25.5">
      <c r="A122" s="3" t="s">
        <v>16</v>
      </c>
      <c r="B122" s="27" t="s">
        <v>13</v>
      </c>
      <c r="C122" s="27">
        <v>1</v>
      </c>
      <c r="D122" s="27">
        <v>902</v>
      </c>
      <c r="E122" s="27">
        <v>1790</v>
      </c>
      <c r="F122" s="39">
        <v>120</v>
      </c>
      <c r="G122" s="44">
        <f>G123</f>
        <v>205725</v>
      </c>
      <c r="H122" s="44"/>
      <c r="I122" s="44"/>
      <c r="J122" s="44"/>
      <c r="K122" s="44"/>
      <c r="L122" s="44"/>
      <c r="M122" s="44"/>
      <c r="N122" s="44">
        <f>N123</f>
        <v>205725</v>
      </c>
      <c r="O122" s="44">
        <f>O123</f>
        <v>205725</v>
      </c>
      <c r="P122" s="28"/>
      <c r="Q122" s="28"/>
      <c r="R122" s="28"/>
      <c r="S122" s="44">
        <f>S123</f>
        <v>205725</v>
      </c>
    </row>
    <row r="123" spans="1:19" ht="38.25">
      <c r="A123" s="3" t="s">
        <v>87</v>
      </c>
      <c r="B123" s="27" t="s">
        <v>13</v>
      </c>
      <c r="C123" s="27">
        <v>1</v>
      </c>
      <c r="D123" s="27">
        <v>902</v>
      </c>
      <c r="E123" s="27">
        <v>1790</v>
      </c>
      <c r="F123" s="39">
        <v>121</v>
      </c>
      <c r="G123" s="44">
        <v>205725</v>
      </c>
      <c r="H123" s="44"/>
      <c r="I123" s="44"/>
      <c r="J123" s="44"/>
      <c r="K123" s="44"/>
      <c r="L123" s="44"/>
      <c r="M123" s="44"/>
      <c r="N123" s="44">
        <v>205725</v>
      </c>
      <c r="O123" s="44">
        <v>205725</v>
      </c>
      <c r="P123" s="28"/>
      <c r="Q123" s="28"/>
      <c r="R123" s="28"/>
      <c r="S123" s="44">
        <v>205725</v>
      </c>
    </row>
    <row r="124" spans="1:19" ht="25.5">
      <c r="A124" s="3" t="s">
        <v>18</v>
      </c>
      <c r="B124" s="27" t="s">
        <v>13</v>
      </c>
      <c r="C124" s="27">
        <v>1</v>
      </c>
      <c r="D124" s="27">
        <v>902</v>
      </c>
      <c r="E124" s="27">
        <v>1790</v>
      </c>
      <c r="F124" s="39">
        <v>200</v>
      </c>
      <c r="G124" s="44">
        <f>G125</f>
        <v>123275</v>
      </c>
      <c r="H124" s="44"/>
      <c r="I124" s="44"/>
      <c r="J124" s="44"/>
      <c r="K124" s="44"/>
      <c r="L124" s="44"/>
      <c r="M124" s="44"/>
      <c r="N124" s="44">
        <f>N125</f>
        <v>123275</v>
      </c>
      <c r="O124" s="44">
        <f>O125</f>
        <v>123275</v>
      </c>
      <c r="P124" s="28"/>
      <c r="Q124" s="28"/>
      <c r="R124" s="28"/>
      <c r="S124" s="44">
        <f>S125</f>
        <v>123275</v>
      </c>
    </row>
    <row r="125" spans="1:19" ht="38.25">
      <c r="A125" s="3" t="s">
        <v>20</v>
      </c>
      <c r="B125" s="27" t="s">
        <v>13</v>
      </c>
      <c r="C125" s="27">
        <v>1</v>
      </c>
      <c r="D125" s="27">
        <v>902</v>
      </c>
      <c r="E125" s="27">
        <v>1790</v>
      </c>
      <c r="F125" s="39">
        <v>240</v>
      </c>
      <c r="G125" s="44">
        <v>123275</v>
      </c>
      <c r="H125" s="44"/>
      <c r="I125" s="44"/>
      <c r="J125" s="44"/>
      <c r="K125" s="44"/>
      <c r="L125" s="44"/>
      <c r="M125" s="44"/>
      <c r="N125" s="44">
        <v>123275</v>
      </c>
      <c r="O125" s="44">
        <v>123275</v>
      </c>
      <c r="P125" s="28"/>
      <c r="Q125" s="28"/>
      <c r="R125" s="28"/>
      <c r="S125" s="44">
        <v>123275</v>
      </c>
    </row>
    <row r="126" spans="1:19" ht="76.5">
      <c r="A126" s="3" t="s">
        <v>96</v>
      </c>
      <c r="B126" s="27" t="s">
        <v>13</v>
      </c>
      <c r="C126" s="27">
        <v>1</v>
      </c>
      <c r="D126" s="27">
        <v>902</v>
      </c>
      <c r="E126" s="42">
        <v>5120</v>
      </c>
      <c r="F126" s="39"/>
      <c r="G126" s="38">
        <f>G127</f>
        <v>0</v>
      </c>
      <c r="H126" s="38"/>
      <c r="I126" s="38"/>
      <c r="J126" s="38"/>
      <c r="K126" s="38"/>
      <c r="L126" s="38"/>
      <c r="M126" s="38"/>
      <c r="N126" s="38">
        <f>N127</f>
        <v>0</v>
      </c>
      <c r="O126" s="38">
        <f>O127</f>
        <v>16500</v>
      </c>
      <c r="P126" s="28"/>
      <c r="Q126" s="28"/>
      <c r="R126" s="28"/>
      <c r="S126" s="38">
        <f>S127</f>
        <v>16500</v>
      </c>
    </row>
    <row r="127" spans="1:19" ht="25.5">
      <c r="A127" s="3" t="s">
        <v>18</v>
      </c>
      <c r="B127" s="27" t="s">
        <v>13</v>
      </c>
      <c r="C127" s="27">
        <v>1</v>
      </c>
      <c r="D127" s="27">
        <v>902</v>
      </c>
      <c r="E127" s="42">
        <v>5120</v>
      </c>
      <c r="F127" s="39" t="s">
        <v>19</v>
      </c>
      <c r="G127" s="38">
        <f>G128</f>
        <v>0</v>
      </c>
      <c r="H127" s="38"/>
      <c r="I127" s="38"/>
      <c r="J127" s="38"/>
      <c r="K127" s="38"/>
      <c r="L127" s="38"/>
      <c r="M127" s="38"/>
      <c r="N127" s="38">
        <f>N128</f>
        <v>0</v>
      </c>
      <c r="O127" s="38">
        <f>O128</f>
        <v>16500</v>
      </c>
      <c r="P127" s="28"/>
      <c r="Q127" s="28"/>
      <c r="R127" s="28"/>
      <c r="S127" s="38">
        <f>S128</f>
        <v>16500</v>
      </c>
    </row>
    <row r="128" spans="1:20" ht="38.25">
      <c r="A128" s="3" t="s">
        <v>20</v>
      </c>
      <c r="B128" s="27" t="s">
        <v>13</v>
      </c>
      <c r="C128" s="27">
        <v>1</v>
      </c>
      <c r="D128" s="27">
        <v>902</v>
      </c>
      <c r="E128" s="42">
        <v>5120</v>
      </c>
      <c r="F128" s="39" t="s">
        <v>21</v>
      </c>
      <c r="G128" s="38">
        <v>0</v>
      </c>
      <c r="H128" s="38"/>
      <c r="I128" s="38"/>
      <c r="J128" s="38"/>
      <c r="K128" s="38"/>
      <c r="L128" s="38"/>
      <c r="M128" s="38"/>
      <c r="N128" s="38">
        <v>0</v>
      </c>
      <c r="O128" s="38">
        <v>16500</v>
      </c>
      <c r="P128" s="28"/>
      <c r="Q128" s="28"/>
      <c r="R128" s="28"/>
      <c r="S128" s="38">
        <v>16500</v>
      </c>
      <c r="T128" s="26"/>
    </row>
    <row r="129" spans="1:19" ht="89.25">
      <c r="A129" s="45" t="s">
        <v>176</v>
      </c>
      <c r="B129" s="27" t="s">
        <v>13</v>
      </c>
      <c r="C129" s="27">
        <v>1</v>
      </c>
      <c r="D129" s="27">
        <v>902</v>
      </c>
      <c r="E129" s="27">
        <v>5260</v>
      </c>
      <c r="F129" s="39"/>
      <c r="G129" s="38">
        <f>G130</f>
        <v>480224</v>
      </c>
      <c r="H129" s="38"/>
      <c r="I129" s="38"/>
      <c r="J129" s="38"/>
      <c r="K129" s="38"/>
      <c r="L129" s="38"/>
      <c r="M129" s="38"/>
      <c r="N129" s="38">
        <f aca="true" t="shared" si="8" ref="N129:O131">N130</f>
        <v>480224</v>
      </c>
      <c r="O129" s="38">
        <f t="shared" si="8"/>
        <v>610289</v>
      </c>
      <c r="P129" s="28"/>
      <c r="Q129" s="28"/>
      <c r="R129" s="28"/>
      <c r="S129" s="38">
        <f>S130</f>
        <v>610289</v>
      </c>
    </row>
    <row r="130" spans="1:19" ht="25.5">
      <c r="A130" s="3" t="s">
        <v>35</v>
      </c>
      <c r="B130" s="27" t="s">
        <v>13</v>
      </c>
      <c r="C130" s="27">
        <v>1</v>
      </c>
      <c r="D130" s="27">
        <v>902</v>
      </c>
      <c r="E130" s="27">
        <v>5260</v>
      </c>
      <c r="F130" s="39">
        <v>300</v>
      </c>
      <c r="G130" s="38">
        <f>G131</f>
        <v>480224</v>
      </c>
      <c r="H130" s="38"/>
      <c r="I130" s="38"/>
      <c r="J130" s="38"/>
      <c r="K130" s="38"/>
      <c r="L130" s="38"/>
      <c r="M130" s="38"/>
      <c r="N130" s="38">
        <f t="shared" si="8"/>
        <v>480224</v>
      </c>
      <c r="O130" s="38">
        <f t="shared" si="8"/>
        <v>610289</v>
      </c>
      <c r="P130" s="28"/>
      <c r="Q130" s="28"/>
      <c r="R130" s="28"/>
      <c r="S130" s="38">
        <f>S131</f>
        <v>610289</v>
      </c>
    </row>
    <row r="131" spans="1:19" ht="25.5">
      <c r="A131" s="3" t="s">
        <v>61</v>
      </c>
      <c r="B131" s="27" t="s">
        <v>13</v>
      </c>
      <c r="C131" s="27">
        <v>1</v>
      </c>
      <c r="D131" s="27">
        <v>902</v>
      </c>
      <c r="E131" s="27">
        <v>5260</v>
      </c>
      <c r="F131" s="39">
        <v>310</v>
      </c>
      <c r="G131" s="38">
        <f>G132</f>
        <v>480224</v>
      </c>
      <c r="H131" s="38"/>
      <c r="I131" s="38"/>
      <c r="J131" s="38"/>
      <c r="K131" s="38"/>
      <c r="L131" s="38"/>
      <c r="M131" s="38"/>
      <c r="N131" s="38">
        <f t="shared" si="8"/>
        <v>480224</v>
      </c>
      <c r="O131" s="38">
        <f t="shared" si="8"/>
        <v>610289</v>
      </c>
      <c r="P131" s="28"/>
      <c r="Q131" s="28"/>
      <c r="R131" s="28"/>
      <c r="S131" s="38">
        <f>S132</f>
        <v>610289</v>
      </c>
    </row>
    <row r="132" spans="1:19" ht="38.25">
      <c r="A132" s="3" t="s">
        <v>40</v>
      </c>
      <c r="B132" s="27" t="s">
        <v>13</v>
      </c>
      <c r="C132" s="27">
        <v>1</v>
      </c>
      <c r="D132" s="27">
        <v>902</v>
      </c>
      <c r="E132" s="27">
        <v>5260</v>
      </c>
      <c r="F132" s="39">
        <v>313</v>
      </c>
      <c r="G132" s="40">
        <v>480224</v>
      </c>
      <c r="H132" s="40"/>
      <c r="I132" s="40"/>
      <c r="J132" s="40"/>
      <c r="K132" s="40"/>
      <c r="L132" s="40"/>
      <c r="M132" s="40"/>
      <c r="N132" s="40">
        <v>480224</v>
      </c>
      <c r="O132" s="40">
        <v>610289</v>
      </c>
      <c r="P132" s="28"/>
      <c r="Q132" s="28"/>
      <c r="R132" s="28"/>
      <c r="S132" s="40">
        <v>610289</v>
      </c>
    </row>
    <row r="133" spans="1:19" ht="63.75">
      <c r="A133" s="41" t="s">
        <v>80</v>
      </c>
      <c r="B133" s="27" t="s">
        <v>13</v>
      </c>
      <c r="C133" s="27">
        <v>1</v>
      </c>
      <c r="D133" s="27">
        <v>902</v>
      </c>
      <c r="E133" s="27">
        <v>5082</v>
      </c>
      <c r="F133" s="37"/>
      <c r="G133" s="38">
        <f>G134</f>
        <v>5316300</v>
      </c>
      <c r="H133" s="38"/>
      <c r="I133" s="38"/>
      <c r="J133" s="38"/>
      <c r="K133" s="38"/>
      <c r="L133" s="38"/>
      <c r="M133" s="38"/>
      <c r="N133" s="38">
        <f aca="true" t="shared" si="9" ref="N133:O135">N134</f>
        <v>5316300</v>
      </c>
      <c r="O133" s="38">
        <f t="shared" si="9"/>
        <v>5316300</v>
      </c>
      <c r="P133" s="28"/>
      <c r="Q133" s="28"/>
      <c r="R133" s="28"/>
      <c r="S133" s="38">
        <f>S134</f>
        <v>5316300</v>
      </c>
    </row>
    <row r="134" spans="1:19" ht="25.5">
      <c r="A134" s="3" t="s">
        <v>35</v>
      </c>
      <c r="B134" s="27" t="s">
        <v>13</v>
      </c>
      <c r="C134" s="27">
        <v>1</v>
      </c>
      <c r="D134" s="27">
        <v>902</v>
      </c>
      <c r="E134" s="27">
        <v>5082</v>
      </c>
      <c r="F134" s="39">
        <v>300</v>
      </c>
      <c r="G134" s="38">
        <f>G135</f>
        <v>5316300</v>
      </c>
      <c r="H134" s="38"/>
      <c r="I134" s="38"/>
      <c r="J134" s="38"/>
      <c r="K134" s="38"/>
      <c r="L134" s="38"/>
      <c r="M134" s="38"/>
      <c r="N134" s="38">
        <f t="shared" si="9"/>
        <v>5316300</v>
      </c>
      <c r="O134" s="38">
        <f t="shared" si="9"/>
        <v>5316300</v>
      </c>
      <c r="P134" s="28"/>
      <c r="Q134" s="28"/>
      <c r="R134" s="28"/>
      <c r="S134" s="38">
        <f>S135</f>
        <v>5316300</v>
      </c>
    </row>
    <row r="135" spans="1:19" ht="25.5">
      <c r="A135" s="3" t="s">
        <v>158</v>
      </c>
      <c r="B135" s="27" t="s">
        <v>13</v>
      </c>
      <c r="C135" s="27">
        <v>1</v>
      </c>
      <c r="D135" s="27">
        <v>902</v>
      </c>
      <c r="E135" s="27">
        <v>5082</v>
      </c>
      <c r="F135" s="39">
        <v>320</v>
      </c>
      <c r="G135" s="38">
        <f>G136</f>
        <v>5316300</v>
      </c>
      <c r="H135" s="38"/>
      <c r="I135" s="38"/>
      <c r="J135" s="38"/>
      <c r="K135" s="38"/>
      <c r="L135" s="38"/>
      <c r="M135" s="38"/>
      <c r="N135" s="38">
        <f t="shared" si="9"/>
        <v>5316300</v>
      </c>
      <c r="O135" s="38">
        <f t="shared" si="9"/>
        <v>5316300</v>
      </c>
      <c r="P135" s="28"/>
      <c r="Q135" s="28"/>
      <c r="R135" s="28"/>
      <c r="S135" s="38">
        <f>S136</f>
        <v>5316300</v>
      </c>
    </row>
    <row r="136" spans="1:19" ht="25.5">
      <c r="A136" s="3" t="s">
        <v>37</v>
      </c>
      <c r="B136" s="27" t="s">
        <v>13</v>
      </c>
      <c r="C136" s="27">
        <v>1</v>
      </c>
      <c r="D136" s="27">
        <v>902</v>
      </c>
      <c r="E136" s="27">
        <v>5082</v>
      </c>
      <c r="F136" s="39">
        <v>323</v>
      </c>
      <c r="G136" s="40">
        <v>5316300</v>
      </c>
      <c r="H136" s="40"/>
      <c r="I136" s="40"/>
      <c r="J136" s="40"/>
      <c r="K136" s="40"/>
      <c r="L136" s="40"/>
      <c r="M136" s="40"/>
      <c r="N136" s="40">
        <v>5316300</v>
      </c>
      <c r="O136" s="40">
        <v>5316300</v>
      </c>
      <c r="P136" s="28"/>
      <c r="Q136" s="28"/>
      <c r="R136" s="28"/>
      <c r="S136" s="40">
        <v>5316300</v>
      </c>
    </row>
    <row r="137" spans="1:19" ht="51">
      <c r="A137" s="46" t="s">
        <v>97</v>
      </c>
      <c r="B137" s="31" t="s">
        <v>13</v>
      </c>
      <c r="C137" s="31">
        <v>3</v>
      </c>
      <c r="D137" s="31"/>
      <c r="E137" s="47"/>
      <c r="F137" s="32"/>
      <c r="G137" s="33">
        <f>G138</f>
        <v>9212560</v>
      </c>
      <c r="H137" s="33"/>
      <c r="I137" s="33"/>
      <c r="J137" s="33"/>
      <c r="K137" s="33"/>
      <c r="L137" s="33"/>
      <c r="M137" s="33"/>
      <c r="N137" s="33">
        <f>N138</f>
        <v>9212560</v>
      </c>
      <c r="O137" s="33">
        <f>O138</f>
        <v>9243560</v>
      </c>
      <c r="P137" s="28"/>
      <c r="Q137" s="28"/>
      <c r="R137" s="28"/>
      <c r="S137" s="33">
        <f>S138</f>
        <v>9243560</v>
      </c>
    </row>
    <row r="138" spans="1:19" ht="12.75">
      <c r="A138" s="28" t="s">
        <v>50</v>
      </c>
      <c r="B138" s="27" t="s">
        <v>13</v>
      </c>
      <c r="C138" s="27">
        <v>3</v>
      </c>
      <c r="D138" s="27">
        <v>902</v>
      </c>
      <c r="E138" s="42"/>
      <c r="F138" s="39"/>
      <c r="G138" s="38">
        <f>G139</f>
        <v>9212560</v>
      </c>
      <c r="H138" s="38"/>
      <c r="I138" s="38"/>
      <c r="J138" s="38"/>
      <c r="K138" s="38"/>
      <c r="L138" s="38"/>
      <c r="M138" s="38"/>
      <c r="N138" s="38">
        <f>N139</f>
        <v>9212560</v>
      </c>
      <c r="O138" s="38">
        <f>O139</f>
        <v>9243560</v>
      </c>
      <c r="P138" s="28"/>
      <c r="Q138" s="28"/>
      <c r="R138" s="28"/>
      <c r="S138" s="38">
        <f>S139</f>
        <v>9243560</v>
      </c>
    </row>
    <row r="139" spans="1:19" ht="76.5">
      <c r="A139" s="3" t="s">
        <v>33</v>
      </c>
      <c r="B139" s="27" t="s">
        <v>13</v>
      </c>
      <c r="C139" s="27">
        <v>3</v>
      </c>
      <c r="D139" s="27">
        <v>902</v>
      </c>
      <c r="E139" s="27">
        <v>1201</v>
      </c>
      <c r="F139" s="37" t="s">
        <v>0</v>
      </c>
      <c r="G139" s="38">
        <f>G140+G143+G145</f>
        <v>9212560</v>
      </c>
      <c r="H139" s="38"/>
      <c r="I139" s="38"/>
      <c r="J139" s="38"/>
      <c r="K139" s="38"/>
      <c r="L139" s="38"/>
      <c r="M139" s="38"/>
      <c r="N139" s="38">
        <f>N140+N143+N145</f>
        <v>9212560</v>
      </c>
      <c r="O139" s="38">
        <f>O140+O143+O145</f>
        <v>9243560</v>
      </c>
      <c r="P139" s="28"/>
      <c r="Q139" s="28"/>
      <c r="R139" s="28"/>
      <c r="S139" s="38">
        <f>S140+S143+S145</f>
        <v>9243560</v>
      </c>
    </row>
    <row r="140" spans="1:19" ht="76.5">
      <c r="A140" s="3" t="s">
        <v>14</v>
      </c>
      <c r="B140" s="27" t="s">
        <v>13</v>
      </c>
      <c r="C140" s="27">
        <v>3</v>
      </c>
      <c r="D140" s="27">
        <v>902</v>
      </c>
      <c r="E140" s="27">
        <v>1201</v>
      </c>
      <c r="F140" s="39" t="s">
        <v>15</v>
      </c>
      <c r="G140" s="38">
        <f>G141</f>
        <v>8039897</v>
      </c>
      <c r="H140" s="38"/>
      <c r="I140" s="38"/>
      <c r="J140" s="38"/>
      <c r="K140" s="38"/>
      <c r="L140" s="38"/>
      <c r="M140" s="38"/>
      <c r="N140" s="38">
        <f>N141</f>
        <v>8039897</v>
      </c>
      <c r="O140" s="38">
        <f>O141</f>
        <v>8039897</v>
      </c>
      <c r="P140" s="28"/>
      <c r="Q140" s="28"/>
      <c r="R140" s="28"/>
      <c r="S140" s="38">
        <f>S141</f>
        <v>8039897</v>
      </c>
    </row>
    <row r="141" spans="1:19" ht="25.5">
      <c r="A141" s="6" t="s">
        <v>31</v>
      </c>
      <c r="B141" s="27" t="s">
        <v>13</v>
      </c>
      <c r="C141" s="27">
        <v>3</v>
      </c>
      <c r="D141" s="27">
        <v>902</v>
      </c>
      <c r="E141" s="27">
        <v>1201</v>
      </c>
      <c r="F141" s="39" t="s">
        <v>32</v>
      </c>
      <c r="G141" s="38">
        <f>G142</f>
        <v>8039897</v>
      </c>
      <c r="H141" s="38"/>
      <c r="I141" s="38"/>
      <c r="J141" s="38"/>
      <c r="K141" s="38"/>
      <c r="L141" s="38"/>
      <c r="M141" s="38"/>
      <c r="N141" s="38">
        <f>N142</f>
        <v>8039897</v>
      </c>
      <c r="O141" s="38">
        <f>O142</f>
        <v>8039897</v>
      </c>
      <c r="P141" s="28"/>
      <c r="Q141" s="28"/>
      <c r="R141" s="28"/>
      <c r="S141" s="38">
        <f>S142</f>
        <v>8039897</v>
      </c>
    </row>
    <row r="142" spans="1:19" ht="38.25">
      <c r="A142" s="3" t="s">
        <v>88</v>
      </c>
      <c r="B142" s="27" t="s">
        <v>13</v>
      </c>
      <c r="C142" s="27">
        <v>3</v>
      </c>
      <c r="D142" s="27">
        <v>902</v>
      </c>
      <c r="E142" s="27">
        <v>1201</v>
      </c>
      <c r="F142" s="39">
        <v>111</v>
      </c>
      <c r="G142" s="40">
        <v>8039897</v>
      </c>
      <c r="H142" s="40"/>
      <c r="I142" s="40"/>
      <c r="J142" s="40"/>
      <c r="K142" s="40"/>
      <c r="L142" s="40"/>
      <c r="M142" s="40"/>
      <c r="N142" s="40">
        <v>8039897</v>
      </c>
      <c r="O142" s="40">
        <v>8039897</v>
      </c>
      <c r="P142" s="28"/>
      <c r="Q142" s="28"/>
      <c r="R142" s="28"/>
      <c r="S142" s="40">
        <v>8039897</v>
      </c>
    </row>
    <row r="143" spans="1:19" ht="25.5">
      <c r="A143" s="3" t="s">
        <v>18</v>
      </c>
      <c r="B143" s="27" t="s">
        <v>13</v>
      </c>
      <c r="C143" s="27">
        <v>3</v>
      </c>
      <c r="D143" s="27">
        <v>902</v>
      </c>
      <c r="E143" s="27">
        <v>1201</v>
      </c>
      <c r="F143" s="39" t="s">
        <v>19</v>
      </c>
      <c r="G143" s="38">
        <f>G144</f>
        <v>1138863</v>
      </c>
      <c r="H143" s="38"/>
      <c r="I143" s="38"/>
      <c r="J143" s="38"/>
      <c r="K143" s="38"/>
      <c r="L143" s="38"/>
      <c r="M143" s="38"/>
      <c r="N143" s="38">
        <f>N144</f>
        <v>1138863</v>
      </c>
      <c r="O143" s="38">
        <f>O144</f>
        <v>1170796</v>
      </c>
      <c r="P143" s="28"/>
      <c r="Q143" s="28"/>
      <c r="R143" s="28"/>
      <c r="S143" s="38">
        <f>S144</f>
        <v>1170796</v>
      </c>
    </row>
    <row r="144" spans="1:19" ht="38.25">
      <c r="A144" s="3" t="s">
        <v>20</v>
      </c>
      <c r="B144" s="27" t="s">
        <v>13</v>
      </c>
      <c r="C144" s="27">
        <v>3</v>
      </c>
      <c r="D144" s="27">
        <v>902</v>
      </c>
      <c r="E144" s="27">
        <v>1201</v>
      </c>
      <c r="F144" s="39" t="s">
        <v>21</v>
      </c>
      <c r="G144" s="40">
        <v>1138863</v>
      </c>
      <c r="H144" s="40"/>
      <c r="I144" s="40"/>
      <c r="J144" s="40"/>
      <c r="K144" s="40"/>
      <c r="L144" s="40"/>
      <c r="M144" s="40"/>
      <c r="N144" s="40">
        <v>1138863</v>
      </c>
      <c r="O144" s="40">
        <v>1170796</v>
      </c>
      <c r="P144" s="28"/>
      <c r="Q144" s="28"/>
      <c r="R144" s="28"/>
      <c r="S144" s="40">
        <v>1170796</v>
      </c>
    </row>
    <row r="145" spans="1:19" ht="12.75">
      <c r="A145" s="3" t="s">
        <v>22</v>
      </c>
      <c r="B145" s="27" t="s">
        <v>13</v>
      </c>
      <c r="C145" s="27">
        <v>3</v>
      </c>
      <c r="D145" s="27">
        <v>902</v>
      </c>
      <c r="E145" s="27">
        <v>1201</v>
      </c>
      <c r="F145" s="39" t="s">
        <v>23</v>
      </c>
      <c r="G145" s="38">
        <f>G146</f>
        <v>33800</v>
      </c>
      <c r="H145" s="38"/>
      <c r="I145" s="38"/>
      <c r="J145" s="38"/>
      <c r="K145" s="38"/>
      <c r="L145" s="38"/>
      <c r="M145" s="38"/>
      <c r="N145" s="38">
        <f>N146</f>
        <v>33800</v>
      </c>
      <c r="O145" s="38">
        <f>O146</f>
        <v>32867</v>
      </c>
      <c r="P145" s="28"/>
      <c r="Q145" s="28"/>
      <c r="R145" s="28"/>
      <c r="S145" s="38">
        <f>S146</f>
        <v>32867</v>
      </c>
    </row>
    <row r="146" spans="1:19" ht="12.75">
      <c r="A146" s="3" t="s">
        <v>51</v>
      </c>
      <c r="B146" s="27" t="s">
        <v>13</v>
      </c>
      <c r="C146" s="27">
        <v>3</v>
      </c>
      <c r="D146" s="27">
        <v>902</v>
      </c>
      <c r="E146" s="27">
        <v>1201</v>
      </c>
      <c r="F146" s="39">
        <v>850</v>
      </c>
      <c r="G146" s="38">
        <f>G147+G148</f>
        <v>33800</v>
      </c>
      <c r="H146" s="38"/>
      <c r="I146" s="38"/>
      <c r="J146" s="38"/>
      <c r="K146" s="38"/>
      <c r="L146" s="38"/>
      <c r="M146" s="38"/>
      <c r="N146" s="38">
        <f>N147+N148</f>
        <v>33800</v>
      </c>
      <c r="O146" s="38">
        <f>O147+O148</f>
        <v>32867</v>
      </c>
      <c r="P146" s="28"/>
      <c r="Q146" s="28"/>
      <c r="R146" s="28"/>
      <c r="S146" s="38">
        <f>S147+S148</f>
        <v>32867</v>
      </c>
    </row>
    <row r="147" spans="1:19" ht="25.5">
      <c r="A147" s="3" t="s">
        <v>24</v>
      </c>
      <c r="B147" s="27" t="s">
        <v>13</v>
      </c>
      <c r="C147" s="27">
        <v>3</v>
      </c>
      <c r="D147" s="27">
        <v>902</v>
      </c>
      <c r="E147" s="27">
        <v>1201</v>
      </c>
      <c r="F147" s="39" t="s">
        <v>25</v>
      </c>
      <c r="G147" s="40">
        <v>15100</v>
      </c>
      <c r="H147" s="40"/>
      <c r="I147" s="40"/>
      <c r="J147" s="40"/>
      <c r="K147" s="40"/>
      <c r="L147" s="40"/>
      <c r="M147" s="40"/>
      <c r="N147" s="40">
        <v>15100</v>
      </c>
      <c r="O147" s="40">
        <v>14167</v>
      </c>
      <c r="P147" s="28"/>
      <c r="Q147" s="28"/>
      <c r="R147" s="28"/>
      <c r="S147" s="40">
        <v>14167</v>
      </c>
    </row>
    <row r="148" spans="1:19" ht="25.5">
      <c r="A148" s="3" t="s">
        <v>26</v>
      </c>
      <c r="B148" s="27" t="s">
        <v>13</v>
      </c>
      <c r="C148" s="27">
        <v>3</v>
      </c>
      <c r="D148" s="27">
        <v>902</v>
      </c>
      <c r="E148" s="27">
        <v>1201</v>
      </c>
      <c r="F148" s="39" t="s">
        <v>27</v>
      </c>
      <c r="G148" s="38">
        <v>18700</v>
      </c>
      <c r="H148" s="38"/>
      <c r="I148" s="38"/>
      <c r="J148" s="38"/>
      <c r="K148" s="38"/>
      <c r="L148" s="38"/>
      <c r="M148" s="38"/>
      <c r="N148" s="38">
        <v>18700</v>
      </c>
      <c r="O148" s="38">
        <v>18700</v>
      </c>
      <c r="P148" s="28"/>
      <c r="Q148" s="28"/>
      <c r="R148" s="28"/>
      <c r="S148" s="38">
        <v>18700</v>
      </c>
    </row>
    <row r="149" spans="1:19" ht="51">
      <c r="A149" s="30" t="s">
        <v>98</v>
      </c>
      <c r="B149" s="31" t="s">
        <v>99</v>
      </c>
      <c r="C149" s="31"/>
      <c r="D149" s="31"/>
      <c r="E149" s="31"/>
      <c r="F149" s="32"/>
      <c r="G149" s="33">
        <f>G150</f>
        <v>5473200</v>
      </c>
      <c r="H149" s="33"/>
      <c r="I149" s="33"/>
      <c r="J149" s="33"/>
      <c r="K149" s="33"/>
      <c r="L149" s="33"/>
      <c r="M149" s="33"/>
      <c r="N149" s="33">
        <f>N150</f>
        <v>5473200</v>
      </c>
      <c r="O149" s="33">
        <f>O150</f>
        <v>5476200</v>
      </c>
      <c r="P149" s="28"/>
      <c r="Q149" s="28"/>
      <c r="R149" s="28"/>
      <c r="S149" s="33">
        <f>S150</f>
        <v>5476200</v>
      </c>
    </row>
    <row r="150" spans="1:19" ht="25.5">
      <c r="A150" s="30" t="s">
        <v>62</v>
      </c>
      <c r="B150" s="31" t="s">
        <v>99</v>
      </c>
      <c r="C150" s="31">
        <v>0</v>
      </c>
      <c r="D150" s="31">
        <v>903</v>
      </c>
      <c r="E150" s="31"/>
      <c r="F150" s="32"/>
      <c r="G150" s="33">
        <f>G151+G162</f>
        <v>5473200</v>
      </c>
      <c r="H150" s="33"/>
      <c r="I150" s="33"/>
      <c r="J150" s="33"/>
      <c r="K150" s="33"/>
      <c r="L150" s="33"/>
      <c r="M150" s="33"/>
      <c r="N150" s="33">
        <f>N151+N162</f>
        <v>5473200</v>
      </c>
      <c r="O150" s="33">
        <f>O151+O162</f>
        <v>5476200</v>
      </c>
      <c r="P150" s="28"/>
      <c r="Q150" s="28"/>
      <c r="R150" s="28"/>
      <c r="S150" s="33">
        <f>S151+S162</f>
        <v>5476200</v>
      </c>
    </row>
    <row r="151" spans="1:19" ht="38.25">
      <c r="A151" s="41" t="s">
        <v>72</v>
      </c>
      <c r="B151" s="27" t="s">
        <v>99</v>
      </c>
      <c r="C151" s="27">
        <v>0</v>
      </c>
      <c r="D151" s="27">
        <v>903</v>
      </c>
      <c r="E151" s="42">
        <v>1004</v>
      </c>
      <c r="F151" s="37"/>
      <c r="G151" s="38">
        <f>G152+G156+G159</f>
        <v>4473200</v>
      </c>
      <c r="H151" s="38"/>
      <c r="I151" s="38"/>
      <c r="J151" s="38"/>
      <c r="K151" s="38"/>
      <c r="L151" s="38"/>
      <c r="M151" s="38"/>
      <c r="N151" s="38">
        <f>N152+N156+N159</f>
        <v>4473200</v>
      </c>
      <c r="O151" s="38">
        <f>O152+O156+O159</f>
        <v>4476200</v>
      </c>
      <c r="P151" s="28"/>
      <c r="Q151" s="28"/>
      <c r="R151" s="28"/>
      <c r="S151" s="38">
        <f>S152+S156+S159</f>
        <v>4476200</v>
      </c>
    </row>
    <row r="152" spans="1:19" ht="76.5">
      <c r="A152" s="3" t="s">
        <v>14</v>
      </c>
      <c r="B152" s="27" t="s">
        <v>99</v>
      </c>
      <c r="C152" s="27">
        <v>0</v>
      </c>
      <c r="D152" s="27">
        <v>903</v>
      </c>
      <c r="E152" s="42">
        <v>1004</v>
      </c>
      <c r="F152" s="39" t="s">
        <v>15</v>
      </c>
      <c r="G152" s="38">
        <f>G153</f>
        <v>3513336.2</v>
      </c>
      <c r="H152" s="38"/>
      <c r="I152" s="38"/>
      <c r="J152" s="38"/>
      <c r="K152" s="38"/>
      <c r="L152" s="38"/>
      <c r="M152" s="38"/>
      <c r="N152" s="38">
        <f>N153</f>
        <v>3513336.2</v>
      </c>
      <c r="O152" s="38">
        <f>O153</f>
        <v>3513336.2</v>
      </c>
      <c r="P152" s="28"/>
      <c r="Q152" s="28"/>
      <c r="R152" s="28"/>
      <c r="S152" s="38">
        <f>S153</f>
        <v>3513336.2</v>
      </c>
    </row>
    <row r="153" spans="1:19" ht="25.5">
      <c r="A153" s="3" t="s">
        <v>16</v>
      </c>
      <c r="B153" s="27" t="s">
        <v>99</v>
      </c>
      <c r="C153" s="27">
        <v>0</v>
      </c>
      <c r="D153" s="27">
        <v>903</v>
      </c>
      <c r="E153" s="42">
        <v>1004</v>
      </c>
      <c r="F153" s="39" t="s">
        <v>17</v>
      </c>
      <c r="G153" s="38">
        <f>G154+G155</f>
        <v>3513336.2</v>
      </c>
      <c r="H153" s="38"/>
      <c r="I153" s="38"/>
      <c r="J153" s="38"/>
      <c r="K153" s="38"/>
      <c r="L153" s="38"/>
      <c r="M153" s="38"/>
      <c r="N153" s="38">
        <f>N154+N155</f>
        <v>3513336.2</v>
      </c>
      <c r="O153" s="38">
        <f>O154+O155</f>
        <v>3513336.2</v>
      </c>
      <c r="P153" s="28"/>
      <c r="Q153" s="28"/>
      <c r="R153" s="28"/>
      <c r="S153" s="38">
        <f>S154+S155</f>
        <v>3513336.2</v>
      </c>
    </row>
    <row r="154" spans="1:19" ht="38.25">
      <c r="A154" s="3" t="s">
        <v>87</v>
      </c>
      <c r="B154" s="27" t="s">
        <v>99</v>
      </c>
      <c r="C154" s="27">
        <v>0</v>
      </c>
      <c r="D154" s="27">
        <v>903</v>
      </c>
      <c r="E154" s="42">
        <v>1004</v>
      </c>
      <c r="F154" s="39">
        <v>121</v>
      </c>
      <c r="G154" s="40">
        <v>3414646.2</v>
      </c>
      <c r="H154" s="40"/>
      <c r="I154" s="40"/>
      <c r="J154" s="40"/>
      <c r="K154" s="40"/>
      <c r="L154" s="40"/>
      <c r="M154" s="40"/>
      <c r="N154" s="40">
        <v>3414646.2</v>
      </c>
      <c r="O154" s="40">
        <v>3414646.2</v>
      </c>
      <c r="P154" s="28"/>
      <c r="Q154" s="28"/>
      <c r="R154" s="28"/>
      <c r="S154" s="40">
        <v>3414646.2</v>
      </c>
    </row>
    <row r="155" spans="1:19" ht="38.25">
      <c r="A155" s="3" t="s">
        <v>71</v>
      </c>
      <c r="B155" s="27" t="s">
        <v>99</v>
      </c>
      <c r="C155" s="27">
        <v>0</v>
      </c>
      <c r="D155" s="27">
        <v>903</v>
      </c>
      <c r="E155" s="42">
        <v>1004</v>
      </c>
      <c r="F155" s="39">
        <v>122</v>
      </c>
      <c r="G155" s="38">
        <v>98690</v>
      </c>
      <c r="H155" s="38"/>
      <c r="I155" s="38"/>
      <c r="J155" s="38"/>
      <c r="K155" s="38"/>
      <c r="L155" s="38"/>
      <c r="M155" s="38"/>
      <c r="N155" s="38">
        <v>98690</v>
      </c>
      <c r="O155" s="38">
        <v>98690</v>
      </c>
      <c r="P155" s="28"/>
      <c r="Q155" s="28"/>
      <c r="R155" s="28"/>
      <c r="S155" s="38">
        <v>98690</v>
      </c>
    </row>
    <row r="156" spans="1:19" ht="25.5">
      <c r="A156" s="3" t="s">
        <v>18</v>
      </c>
      <c r="B156" s="27" t="s">
        <v>99</v>
      </c>
      <c r="C156" s="27">
        <v>0</v>
      </c>
      <c r="D156" s="27">
        <v>903</v>
      </c>
      <c r="E156" s="42">
        <v>1004</v>
      </c>
      <c r="F156" s="39">
        <v>200</v>
      </c>
      <c r="G156" s="38">
        <f>G157</f>
        <v>448235.8</v>
      </c>
      <c r="H156" s="38"/>
      <c r="I156" s="38"/>
      <c r="J156" s="38"/>
      <c r="K156" s="38"/>
      <c r="L156" s="38"/>
      <c r="M156" s="38"/>
      <c r="N156" s="38">
        <f>N157</f>
        <v>448235.8</v>
      </c>
      <c r="O156" s="38">
        <f>O157</f>
        <v>451235.8</v>
      </c>
      <c r="P156" s="28"/>
      <c r="Q156" s="28"/>
      <c r="R156" s="28"/>
      <c r="S156" s="38">
        <f>S157</f>
        <v>451235.8</v>
      </c>
    </row>
    <row r="157" spans="1:19" ht="38.25">
      <c r="A157" s="3" t="s">
        <v>20</v>
      </c>
      <c r="B157" s="27" t="s">
        <v>99</v>
      </c>
      <c r="C157" s="27">
        <v>0</v>
      </c>
      <c r="D157" s="27">
        <v>903</v>
      </c>
      <c r="E157" s="42">
        <v>1004</v>
      </c>
      <c r="F157" s="39">
        <v>240</v>
      </c>
      <c r="G157" s="40">
        <v>448235.8</v>
      </c>
      <c r="H157" s="40"/>
      <c r="I157" s="40"/>
      <c r="J157" s="40"/>
      <c r="K157" s="40"/>
      <c r="L157" s="40"/>
      <c r="M157" s="40"/>
      <c r="N157" s="40">
        <v>448235.8</v>
      </c>
      <c r="O157" s="40">
        <v>451235.8</v>
      </c>
      <c r="P157" s="28"/>
      <c r="Q157" s="28"/>
      <c r="R157" s="28"/>
      <c r="S157" s="40">
        <v>451235.8</v>
      </c>
    </row>
    <row r="158" spans="1:19" ht="12.75">
      <c r="A158" s="3" t="s">
        <v>22</v>
      </c>
      <c r="B158" s="27" t="s">
        <v>99</v>
      </c>
      <c r="C158" s="27">
        <v>0</v>
      </c>
      <c r="D158" s="27">
        <v>903</v>
      </c>
      <c r="E158" s="42">
        <v>1004</v>
      </c>
      <c r="F158" s="39">
        <v>800</v>
      </c>
      <c r="G158" s="38">
        <f>G159</f>
        <v>511628</v>
      </c>
      <c r="H158" s="38"/>
      <c r="I158" s="38"/>
      <c r="J158" s="38"/>
      <c r="K158" s="38"/>
      <c r="L158" s="38"/>
      <c r="M158" s="38"/>
      <c r="N158" s="38">
        <f>N159</f>
        <v>511628</v>
      </c>
      <c r="O158" s="38">
        <f>O159</f>
        <v>511628</v>
      </c>
      <c r="P158" s="28"/>
      <c r="Q158" s="28"/>
      <c r="R158" s="28"/>
      <c r="S158" s="38">
        <f>S159</f>
        <v>511628</v>
      </c>
    </row>
    <row r="159" spans="1:19" ht="12.75">
      <c r="A159" s="3" t="s">
        <v>51</v>
      </c>
      <c r="B159" s="27" t="s">
        <v>99</v>
      </c>
      <c r="C159" s="27">
        <v>0</v>
      </c>
      <c r="D159" s="27">
        <v>903</v>
      </c>
      <c r="E159" s="42">
        <v>1004</v>
      </c>
      <c r="F159" s="39">
        <v>850</v>
      </c>
      <c r="G159" s="38">
        <f>G160+G161</f>
        <v>511628</v>
      </c>
      <c r="H159" s="38"/>
      <c r="I159" s="38"/>
      <c r="J159" s="38"/>
      <c r="K159" s="38"/>
      <c r="L159" s="38"/>
      <c r="M159" s="38"/>
      <c r="N159" s="38">
        <f>N160+N161</f>
        <v>511628</v>
      </c>
      <c r="O159" s="38">
        <f>O160+O161</f>
        <v>511628</v>
      </c>
      <c r="P159" s="28"/>
      <c r="Q159" s="28"/>
      <c r="R159" s="28"/>
      <c r="S159" s="38">
        <f>S160+S161</f>
        <v>511628</v>
      </c>
    </row>
    <row r="160" spans="1:19" ht="25.5">
      <c r="A160" s="3" t="s">
        <v>24</v>
      </c>
      <c r="B160" s="27" t="s">
        <v>99</v>
      </c>
      <c r="C160" s="27">
        <v>0</v>
      </c>
      <c r="D160" s="27">
        <v>903</v>
      </c>
      <c r="E160" s="42">
        <v>1004</v>
      </c>
      <c r="F160" s="39">
        <v>851</v>
      </c>
      <c r="G160" s="38">
        <v>485928</v>
      </c>
      <c r="H160" s="38"/>
      <c r="I160" s="38"/>
      <c r="J160" s="38"/>
      <c r="K160" s="38"/>
      <c r="L160" s="38"/>
      <c r="M160" s="38"/>
      <c r="N160" s="38">
        <v>485928</v>
      </c>
      <c r="O160" s="38">
        <v>485928</v>
      </c>
      <c r="P160" s="28"/>
      <c r="Q160" s="28"/>
      <c r="R160" s="28"/>
      <c r="S160" s="38">
        <v>485928</v>
      </c>
    </row>
    <row r="161" spans="1:19" ht="25.5">
      <c r="A161" s="3" t="s">
        <v>26</v>
      </c>
      <c r="B161" s="27" t="s">
        <v>99</v>
      </c>
      <c r="C161" s="27">
        <v>0</v>
      </c>
      <c r="D161" s="27">
        <v>903</v>
      </c>
      <c r="E161" s="42">
        <v>1004</v>
      </c>
      <c r="F161" s="39">
        <v>852</v>
      </c>
      <c r="G161" s="38">
        <v>25700</v>
      </c>
      <c r="H161" s="38"/>
      <c r="I161" s="38"/>
      <c r="J161" s="38"/>
      <c r="K161" s="38"/>
      <c r="L161" s="38"/>
      <c r="M161" s="38"/>
      <c r="N161" s="38">
        <v>25700</v>
      </c>
      <c r="O161" s="38">
        <v>25700</v>
      </c>
      <c r="P161" s="28"/>
      <c r="Q161" s="28"/>
      <c r="R161" s="28"/>
      <c r="S161" s="38">
        <v>25700</v>
      </c>
    </row>
    <row r="162" spans="1:19" ht="51">
      <c r="A162" s="5" t="s">
        <v>82</v>
      </c>
      <c r="B162" s="27" t="s">
        <v>99</v>
      </c>
      <c r="C162" s="27">
        <v>0</v>
      </c>
      <c r="D162" s="27">
        <v>903</v>
      </c>
      <c r="E162" s="42">
        <v>1300</v>
      </c>
      <c r="F162" s="37" t="s">
        <v>0</v>
      </c>
      <c r="G162" s="38">
        <f>G163</f>
        <v>1000000</v>
      </c>
      <c r="H162" s="38"/>
      <c r="I162" s="38"/>
      <c r="J162" s="38"/>
      <c r="K162" s="38"/>
      <c r="L162" s="38"/>
      <c r="M162" s="38"/>
      <c r="N162" s="38">
        <f>N163</f>
        <v>1000000</v>
      </c>
      <c r="O162" s="38">
        <f>O163</f>
        <v>1000000</v>
      </c>
      <c r="P162" s="28"/>
      <c r="Q162" s="28"/>
      <c r="R162" s="28"/>
      <c r="S162" s="38">
        <f>S163</f>
        <v>1000000</v>
      </c>
    </row>
    <row r="163" spans="1:19" ht="25.5">
      <c r="A163" s="3" t="s">
        <v>18</v>
      </c>
      <c r="B163" s="27" t="s">
        <v>99</v>
      </c>
      <c r="C163" s="27">
        <v>0</v>
      </c>
      <c r="D163" s="27">
        <v>903</v>
      </c>
      <c r="E163" s="42">
        <v>1300</v>
      </c>
      <c r="F163" s="39" t="s">
        <v>19</v>
      </c>
      <c r="G163" s="38">
        <f>G164</f>
        <v>1000000</v>
      </c>
      <c r="H163" s="38"/>
      <c r="I163" s="38"/>
      <c r="J163" s="38"/>
      <c r="K163" s="38"/>
      <c r="L163" s="38"/>
      <c r="M163" s="38"/>
      <c r="N163" s="38">
        <f>N164</f>
        <v>1000000</v>
      </c>
      <c r="O163" s="38">
        <f>O164</f>
        <v>1000000</v>
      </c>
      <c r="P163" s="28"/>
      <c r="Q163" s="28"/>
      <c r="R163" s="28"/>
      <c r="S163" s="38">
        <f>S164</f>
        <v>1000000</v>
      </c>
    </row>
    <row r="164" spans="1:19" s="1" customFormat="1" ht="38.25">
      <c r="A164" s="3" t="s">
        <v>20</v>
      </c>
      <c r="B164" s="27" t="s">
        <v>99</v>
      </c>
      <c r="C164" s="27">
        <v>0</v>
      </c>
      <c r="D164" s="27">
        <v>903</v>
      </c>
      <c r="E164" s="42">
        <v>1300</v>
      </c>
      <c r="F164" s="39" t="s">
        <v>21</v>
      </c>
      <c r="G164" s="38">
        <v>1000000</v>
      </c>
      <c r="H164" s="38"/>
      <c r="I164" s="38"/>
      <c r="J164" s="38"/>
      <c r="K164" s="38"/>
      <c r="L164" s="38"/>
      <c r="M164" s="38"/>
      <c r="N164" s="38">
        <v>1000000</v>
      </c>
      <c r="O164" s="38">
        <v>1000000</v>
      </c>
      <c r="P164" s="35"/>
      <c r="Q164" s="35"/>
      <c r="R164" s="35"/>
      <c r="S164" s="38">
        <v>1000000</v>
      </c>
    </row>
    <row r="165" spans="1:19" ht="38.25">
      <c r="A165" s="30" t="s">
        <v>100</v>
      </c>
      <c r="B165" s="31" t="s">
        <v>101</v>
      </c>
      <c r="C165" s="31"/>
      <c r="D165" s="31"/>
      <c r="E165" s="31"/>
      <c r="F165" s="39"/>
      <c r="G165" s="33">
        <f>G166+G245</f>
        <v>463425138</v>
      </c>
      <c r="H165" s="33"/>
      <c r="I165" s="33"/>
      <c r="J165" s="33"/>
      <c r="K165" s="33"/>
      <c r="L165" s="33"/>
      <c r="M165" s="33"/>
      <c r="N165" s="33">
        <f>N166+N245</f>
        <v>461405226.39000005</v>
      </c>
      <c r="O165" s="33">
        <f>O166+O245</f>
        <v>464438822</v>
      </c>
      <c r="P165" s="28"/>
      <c r="Q165" s="28"/>
      <c r="R165" s="28"/>
      <c r="S165" s="33">
        <f>S166+S245</f>
        <v>460833833.72</v>
      </c>
    </row>
    <row r="166" spans="1:19" ht="25.5">
      <c r="A166" s="30" t="s">
        <v>102</v>
      </c>
      <c r="B166" s="31" t="s">
        <v>101</v>
      </c>
      <c r="C166" s="31">
        <v>1</v>
      </c>
      <c r="D166" s="31"/>
      <c r="E166" s="31"/>
      <c r="F166" s="32"/>
      <c r="G166" s="33">
        <f>G167</f>
        <v>432206594</v>
      </c>
      <c r="H166" s="33"/>
      <c r="I166" s="33"/>
      <c r="J166" s="33"/>
      <c r="K166" s="33"/>
      <c r="L166" s="33"/>
      <c r="M166" s="33"/>
      <c r="N166" s="33">
        <f>N167</f>
        <v>428644487.72</v>
      </c>
      <c r="O166" s="33">
        <f>O167</f>
        <v>433203512</v>
      </c>
      <c r="P166" s="28"/>
      <c r="Q166" s="28"/>
      <c r="R166" s="28"/>
      <c r="S166" s="33">
        <f>S167</f>
        <v>429598523.72</v>
      </c>
    </row>
    <row r="167" spans="1:19" ht="25.5">
      <c r="A167" s="30" t="s">
        <v>63</v>
      </c>
      <c r="B167" s="31" t="s">
        <v>101</v>
      </c>
      <c r="C167" s="31">
        <v>1</v>
      </c>
      <c r="D167" s="31">
        <v>921</v>
      </c>
      <c r="E167" s="31"/>
      <c r="F167" s="32"/>
      <c r="G167" s="33">
        <f>G168+G172+G221+G225+G229+G233+G237+G241</f>
        <v>432206594</v>
      </c>
      <c r="H167" s="33"/>
      <c r="I167" s="33"/>
      <c r="J167" s="33"/>
      <c r="K167" s="33"/>
      <c r="L167" s="33"/>
      <c r="M167" s="33"/>
      <c r="N167" s="33">
        <f>N168+N172+N221+N225+N229+N233+N237+N241</f>
        <v>428644487.72</v>
      </c>
      <c r="O167" s="33">
        <f>O168+O172+O221+O225+O229+O233+O237+O241</f>
        <v>433203512</v>
      </c>
      <c r="P167" s="28"/>
      <c r="Q167" s="28"/>
      <c r="R167" s="28"/>
      <c r="S167" s="33">
        <f>S168+S172+S221+S225+S229+S233+S237+S241</f>
        <v>429598523.72</v>
      </c>
    </row>
    <row r="168" spans="1:19" ht="12.75">
      <c r="A168" s="3" t="s">
        <v>64</v>
      </c>
      <c r="B168" s="27" t="s">
        <v>101</v>
      </c>
      <c r="C168" s="27">
        <v>1</v>
      </c>
      <c r="D168" s="27">
        <v>921</v>
      </c>
      <c r="E168" s="27">
        <v>1030</v>
      </c>
      <c r="F168" s="39"/>
      <c r="G168" s="38">
        <f>G169</f>
        <v>45461108</v>
      </c>
      <c r="H168" s="38"/>
      <c r="I168" s="38"/>
      <c r="J168" s="38"/>
      <c r="K168" s="38"/>
      <c r="L168" s="38"/>
      <c r="M168" s="38"/>
      <c r="N168" s="38">
        <f aca="true" t="shared" si="10" ref="N168:O170">N169</f>
        <v>43569889.56</v>
      </c>
      <c r="O168" s="38">
        <f t="shared" si="10"/>
        <v>45680202</v>
      </c>
      <c r="P168" s="28"/>
      <c r="Q168" s="28"/>
      <c r="R168" s="28"/>
      <c r="S168" s="38">
        <f>S169</f>
        <v>43746101.56</v>
      </c>
    </row>
    <row r="169" spans="1:19" s="1" customFormat="1" ht="38.25">
      <c r="A169" s="3" t="s">
        <v>171</v>
      </c>
      <c r="B169" s="27" t="s">
        <v>101</v>
      </c>
      <c r="C169" s="27">
        <v>1</v>
      </c>
      <c r="D169" s="27">
        <v>921</v>
      </c>
      <c r="E169" s="27">
        <v>1030</v>
      </c>
      <c r="F169" s="39" t="s">
        <v>28</v>
      </c>
      <c r="G169" s="38">
        <f>G170</f>
        <v>45461108</v>
      </c>
      <c r="H169" s="38"/>
      <c r="I169" s="38"/>
      <c r="J169" s="38"/>
      <c r="K169" s="38"/>
      <c r="L169" s="38"/>
      <c r="M169" s="38"/>
      <c r="N169" s="38">
        <f t="shared" si="10"/>
        <v>43569889.56</v>
      </c>
      <c r="O169" s="38">
        <f t="shared" si="10"/>
        <v>45680202</v>
      </c>
      <c r="P169" s="35"/>
      <c r="Q169" s="35"/>
      <c r="R169" s="35"/>
      <c r="S169" s="38">
        <f>S170</f>
        <v>43746101.56</v>
      </c>
    </row>
    <row r="170" spans="1:19" ht="12.75">
      <c r="A170" s="3" t="s">
        <v>60</v>
      </c>
      <c r="B170" s="27" t="s">
        <v>101</v>
      </c>
      <c r="C170" s="27">
        <v>1</v>
      </c>
      <c r="D170" s="27">
        <v>921</v>
      </c>
      <c r="E170" s="27">
        <v>1030</v>
      </c>
      <c r="F170" s="39">
        <v>610</v>
      </c>
      <c r="G170" s="38">
        <f>G171</f>
        <v>45461108</v>
      </c>
      <c r="H170" s="38"/>
      <c r="I170" s="38"/>
      <c r="J170" s="38"/>
      <c r="K170" s="38"/>
      <c r="L170" s="38"/>
      <c r="M170" s="38"/>
      <c r="N170" s="38">
        <f t="shared" si="10"/>
        <v>43569889.56</v>
      </c>
      <c r="O170" s="38">
        <f t="shared" si="10"/>
        <v>45680202</v>
      </c>
      <c r="P170" s="28"/>
      <c r="Q170" s="28"/>
      <c r="R170" s="28"/>
      <c r="S170" s="38">
        <f>S171</f>
        <v>43746101.56</v>
      </c>
    </row>
    <row r="171" spans="1:19" ht="63.75">
      <c r="A171" s="3" t="s">
        <v>29</v>
      </c>
      <c r="B171" s="27" t="s">
        <v>101</v>
      </c>
      <c r="C171" s="27">
        <v>1</v>
      </c>
      <c r="D171" s="27">
        <v>921</v>
      </c>
      <c r="E171" s="27">
        <v>1030</v>
      </c>
      <c r="F171" s="39" t="s">
        <v>30</v>
      </c>
      <c r="G171" s="40">
        <v>45461108</v>
      </c>
      <c r="H171" s="40">
        <v>-1891218.44</v>
      </c>
      <c r="I171" s="40"/>
      <c r="J171" s="40"/>
      <c r="K171" s="40"/>
      <c r="L171" s="40"/>
      <c r="M171" s="40"/>
      <c r="N171" s="40">
        <f>G171+H171</f>
        <v>43569889.56</v>
      </c>
      <c r="O171" s="40">
        <v>45680202</v>
      </c>
      <c r="P171" s="28">
        <v>-1934100.44</v>
      </c>
      <c r="Q171" s="28"/>
      <c r="R171" s="28"/>
      <c r="S171" s="40">
        <f>O171+P171</f>
        <v>43746101.56</v>
      </c>
    </row>
    <row r="172" spans="1:19" ht="25.5">
      <c r="A172" s="41" t="s">
        <v>84</v>
      </c>
      <c r="B172" s="27" t="s">
        <v>101</v>
      </c>
      <c r="C172" s="27">
        <v>1</v>
      </c>
      <c r="D172" s="27">
        <v>921</v>
      </c>
      <c r="E172" s="27">
        <v>1040</v>
      </c>
      <c r="F172" s="39"/>
      <c r="G172" s="38">
        <f>G173+G177+G181+G185+G189+G193+G197+G201+G205+G209+G213+G217</f>
        <v>44759468</v>
      </c>
      <c r="H172" s="38"/>
      <c r="I172" s="38"/>
      <c r="J172" s="38"/>
      <c r="K172" s="38"/>
      <c r="L172" s="38"/>
      <c r="M172" s="38"/>
      <c r="N172" s="38">
        <f>N173+N177+N181+N185+N189+N193+N197+N201+N205+N209+N213+N217</f>
        <v>43112486.080000006</v>
      </c>
      <c r="O172" s="38">
        <f>O173+O177+O181+O185+O189+O193+O197+O201+O205+O209+O213+O217</f>
        <v>45522622</v>
      </c>
      <c r="P172" s="28"/>
      <c r="Q172" s="28"/>
      <c r="R172" s="28"/>
      <c r="S172" s="38">
        <f>S173+S177+S181+S185+S189+S193+S197+S201+S205+S209+S213+S217</f>
        <v>43875640.080000006</v>
      </c>
    </row>
    <row r="173" spans="1:19" ht="63.75">
      <c r="A173" s="41" t="s">
        <v>126</v>
      </c>
      <c r="B173" s="27" t="s">
        <v>101</v>
      </c>
      <c r="C173" s="27">
        <v>1</v>
      </c>
      <c r="D173" s="27">
        <v>921</v>
      </c>
      <c r="E173" s="27">
        <v>1041</v>
      </c>
      <c r="F173" s="39"/>
      <c r="G173" s="38">
        <f>G174</f>
        <v>3830000</v>
      </c>
      <c r="H173" s="38"/>
      <c r="I173" s="38"/>
      <c r="J173" s="38"/>
      <c r="K173" s="38"/>
      <c r="L173" s="38"/>
      <c r="M173" s="38"/>
      <c r="N173" s="38">
        <f aca="true" t="shared" si="11" ref="N173:O175">N174</f>
        <v>3653590.44</v>
      </c>
      <c r="O173" s="38">
        <f t="shared" si="11"/>
        <v>3917000</v>
      </c>
      <c r="P173" s="28"/>
      <c r="Q173" s="28"/>
      <c r="R173" s="28"/>
      <c r="S173" s="38">
        <f>S174</f>
        <v>3740590.44</v>
      </c>
    </row>
    <row r="174" spans="1:19" ht="38.25">
      <c r="A174" s="3" t="s">
        <v>171</v>
      </c>
      <c r="B174" s="27" t="s">
        <v>101</v>
      </c>
      <c r="C174" s="27">
        <v>1</v>
      </c>
      <c r="D174" s="27">
        <v>921</v>
      </c>
      <c r="E174" s="27">
        <v>1041</v>
      </c>
      <c r="F174" s="39">
        <v>600</v>
      </c>
      <c r="G174" s="38">
        <f>G175</f>
        <v>3830000</v>
      </c>
      <c r="H174" s="38"/>
      <c r="I174" s="38"/>
      <c r="J174" s="38"/>
      <c r="K174" s="38"/>
      <c r="L174" s="38"/>
      <c r="M174" s="38"/>
      <c r="N174" s="38">
        <f t="shared" si="11"/>
        <v>3653590.44</v>
      </c>
      <c r="O174" s="38">
        <f t="shared" si="11"/>
        <v>3917000</v>
      </c>
      <c r="P174" s="28"/>
      <c r="Q174" s="28"/>
      <c r="R174" s="28"/>
      <c r="S174" s="38">
        <f>S175</f>
        <v>3740590.44</v>
      </c>
    </row>
    <row r="175" spans="1:19" ht="12.75">
      <c r="A175" s="3" t="s">
        <v>60</v>
      </c>
      <c r="B175" s="27" t="s">
        <v>101</v>
      </c>
      <c r="C175" s="27">
        <v>1</v>
      </c>
      <c r="D175" s="27">
        <v>921</v>
      </c>
      <c r="E175" s="27">
        <v>1041</v>
      </c>
      <c r="F175" s="39">
        <v>610</v>
      </c>
      <c r="G175" s="38">
        <f>G176</f>
        <v>3830000</v>
      </c>
      <c r="H175" s="38"/>
      <c r="I175" s="38"/>
      <c r="J175" s="38"/>
      <c r="K175" s="38"/>
      <c r="L175" s="38"/>
      <c r="M175" s="38"/>
      <c r="N175" s="38">
        <f t="shared" si="11"/>
        <v>3653590.44</v>
      </c>
      <c r="O175" s="38">
        <f t="shared" si="11"/>
        <v>3917000</v>
      </c>
      <c r="P175" s="28"/>
      <c r="Q175" s="28"/>
      <c r="R175" s="28"/>
      <c r="S175" s="38">
        <f>S176</f>
        <v>3740590.44</v>
      </c>
    </row>
    <row r="176" spans="1:19" ht="63.75">
      <c r="A176" s="3" t="s">
        <v>29</v>
      </c>
      <c r="B176" s="27" t="s">
        <v>101</v>
      </c>
      <c r="C176" s="27">
        <v>1</v>
      </c>
      <c r="D176" s="27">
        <v>921</v>
      </c>
      <c r="E176" s="27">
        <v>1041</v>
      </c>
      <c r="F176" s="39">
        <v>611</v>
      </c>
      <c r="G176" s="38">
        <v>3830000</v>
      </c>
      <c r="H176" s="38">
        <v>-176409.56</v>
      </c>
      <c r="I176" s="38"/>
      <c r="J176" s="38"/>
      <c r="K176" s="38"/>
      <c r="L176" s="38"/>
      <c r="M176" s="38"/>
      <c r="N176" s="40">
        <f>G176+H176</f>
        <v>3653590.44</v>
      </c>
      <c r="O176" s="38">
        <v>3917000</v>
      </c>
      <c r="P176" s="28">
        <v>-176409.56</v>
      </c>
      <c r="Q176" s="28"/>
      <c r="R176" s="28"/>
      <c r="S176" s="40">
        <f>O176+P176</f>
        <v>3740590.44</v>
      </c>
    </row>
    <row r="177" spans="1:19" ht="63.75">
      <c r="A177" s="4" t="s">
        <v>127</v>
      </c>
      <c r="B177" s="27" t="s">
        <v>101</v>
      </c>
      <c r="C177" s="27">
        <v>1</v>
      </c>
      <c r="D177" s="27">
        <v>921</v>
      </c>
      <c r="E177" s="27">
        <v>1042</v>
      </c>
      <c r="F177" s="39"/>
      <c r="G177" s="38">
        <f>G178</f>
        <v>2730000</v>
      </c>
      <c r="H177" s="38"/>
      <c r="I177" s="38"/>
      <c r="J177" s="38"/>
      <c r="K177" s="38"/>
      <c r="L177" s="38"/>
      <c r="M177" s="38"/>
      <c r="N177" s="38">
        <f aca="true" t="shared" si="12" ref="N177:O179">N178</f>
        <v>2585764.44</v>
      </c>
      <c r="O177" s="38">
        <f t="shared" si="12"/>
        <v>2784000</v>
      </c>
      <c r="P177" s="28"/>
      <c r="Q177" s="28"/>
      <c r="R177" s="28"/>
      <c r="S177" s="38">
        <f>S178</f>
        <v>2639764.44</v>
      </c>
    </row>
    <row r="178" spans="1:19" ht="38.25">
      <c r="A178" s="3" t="s">
        <v>171</v>
      </c>
      <c r="B178" s="27" t="s">
        <v>101</v>
      </c>
      <c r="C178" s="27">
        <v>1</v>
      </c>
      <c r="D178" s="27">
        <v>921</v>
      </c>
      <c r="E178" s="27">
        <v>1042</v>
      </c>
      <c r="F178" s="39">
        <v>600</v>
      </c>
      <c r="G178" s="38">
        <f>G179</f>
        <v>2730000</v>
      </c>
      <c r="H178" s="38"/>
      <c r="I178" s="38"/>
      <c r="J178" s="38"/>
      <c r="K178" s="38"/>
      <c r="L178" s="38"/>
      <c r="M178" s="38"/>
      <c r="N178" s="38">
        <f t="shared" si="12"/>
        <v>2585764.44</v>
      </c>
      <c r="O178" s="38">
        <f t="shared" si="12"/>
        <v>2784000</v>
      </c>
      <c r="P178" s="28"/>
      <c r="Q178" s="28"/>
      <c r="R178" s="28"/>
      <c r="S178" s="38">
        <f>S179</f>
        <v>2639764.44</v>
      </c>
    </row>
    <row r="179" spans="1:19" ht="12.75">
      <c r="A179" s="3" t="s">
        <v>60</v>
      </c>
      <c r="B179" s="27" t="s">
        <v>101</v>
      </c>
      <c r="C179" s="27">
        <v>1</v>
      </c>
      <c r="D179" s="27">
        <v>921</v>
      </c>
      <c r="E179" s="27">
        <v>1042</v>
      </c>
      <c r="F179" s="39">
        <v>610</v>
      </c>
      <c r="G179" s="38">
        <f>G180</f>
        <v>2730000</v>
      </c>
      <c r="H179" s="38"/>
      <c r="I179" s="38"/>
      <c r="J179" s="38"/>
      <c r="K179" s="38"/>
      <c r="L179" s="38"/>
      <c r="M179" s="38"/>
      <c r="N179" s="38">
        <f t="shared" si="12"/>
        <v>2585764.44</v>
      </c>
      <c r="O179" s="38">
        <f t="shared" si="12"/>
        <v>2784000</v>
      </c>
      <c r="P179" s="28"/>
      <c r="Q179" s="28"/>
      <c r="R179" s="28"/>
      <c r="S179" s="38">
        <f>S180</f>
        <v>2639764.44</v>
      </c>
    </row>
    <row r="180" spans="1:19" ht="63.75">
      <c r="A180" s="3" t="s">
        <v>29</v>
      </c>
      <c r="B180" s="27" t="s">
        <v>101</v>
      </c>
      <c r="C180" s="27">
        <v>1</v>
      </c>
      <c r="D180" s="27">
        <v>921</v>
      </c>
      <c r="E180" s="27">
        <v>1042</v>
      </c>
      <c r="F180" s="39">
        <v>611</v>
      </c>
      <c r="G180" s="38">
        <v>2730000</v>
      </c>
      <c r="H180" s="38">
        <v>-144235.56</v>
      </c>
      <c r="I180" s="38"/>
      <c r="J180" s="38"/>
      <c r="K180" s="38"/>
      <c r="L180" s="38"/>
      <c r="M180" s="38"/>
      <c r="N180" s="40">
        <f>G180+H180</f>
        <v>2585764.44</v>
      </c>
      <c r="O180" s="38">
        <v>2784000</v>
      </c>
      <c r="P180" s="28">
        <v>-144235.56</v>
      </c>
      <c r="Q180" s="28"/>
      <c r="R180" s="28"/>
      <c r="S180" s="40">
        <f>O180+P180</f>
        <v>2639764.44</v>
      </c>
    </row>
    <row r="181" spans="1:19" ht="63.75">
      <c r="A181" s="4" t="s">
        <v>129</v>
      </c>
      <c r="B181" s="27" t="s">
        <v>101</v>
      </c>
      <c r="C181" s="27">
        <v>1</v>
      </c>
      <c r="D181" s="27">
        <v>921</v>
      </c>
      <c r="E181" s="27">
        <v>1043</v>
      </c>
      <c r="F181" s="39"/>
      <c r="G181" s="38">
        <f>G182</f>
        <v>4685000</v>
      </c>
      <c r="H181" s="38"/>
      <c r="I181" s="38"/>
      <c r="J181" s="38"/>
      <c r="K181" s="38"/>
      <c r="L181" s="38"/>
      <c r="M181" s="38"/>
      <c r="N181" s="38">
        <f aca="true" t="shared" si="13" ref="N181:O183">N182</f>
        <v>4498372</v>
      </c>
      <c r="O181" s="38">
        <f t="shared" si="13"/>
        <v>4756000</v>
      </c>
      <c r="P181" s="28"/>
      <c r="Q181" s="28"/>
      <c r="R181" s="28"/>
      <c r="S181" s="38">
        <f>S182</f>
        <v>4569372</v>
      </c>
    </row>
    <row r="182" spans="1:19" ht="38.25">
      <c r="A182" s="3" t="s">
        <v>171</v>
      </c>
      <c r="B182" s="27" t="s">
        <v>101</v>
      </c>
      <c r="C182" s="27">
        <v>1</v>
      </c>
      <c r="D182" s="27">
        <v>921</v>
      </c>
      <c r="E182" s="27">
        <v>1043</v>
      </c>
      <c r="F182" s="39">
        <v>600</v>
      </c>
      <c r="G182" s="38">
        <f>G183</f>
        <v>4685000</v>
      </c>
      <c r="H182" s="38"/>
      <c r="I182" s="38"/>
      <c r="J182" s="38"/>
      <c r="K182" s="38"/>
      <c r="L182" s="38"/>
      <c r="M182" s="38"/>
      <c r="N182" s="38">
        <f t="shared" si="13"/>
        <v>4498372</v>
      </c>
      <c r="O182" s="38">
        <f t="shared" si="13"/>
        <v>4756000</v>
      </c>
      <c r="P182" s="28"/>
      <c r="Q182" s="28"/>
      <c r="R182" s="28"/>
      <c r="S182" s="38">
        <f>S183</f>
        <v>4569372</v>
      </c>
    </row>
    <row r="183" spans="1:19" ht="12.75">
      <c r="A183" s="3" t="s">
        <v>60</v>
      </c>
      <c r="B183" s="27" t="s">
        <v>101</v>
      </c>
      <c r="C183" s="27">
        <v>1</v>
      </c>
      <c r="D183" s="27">
        <v>921</v>
      </c>
      <c r="E183" s="27">
        <v>1043</v>
      </c>
      <c r="F183" s="39">
        <v>610</v>
      </c>
      <c r="G183" s="38">
        <f>G184</f>
        <v>4685000</v>
      </c>
      <c r="H183" s="38"/>
      <c r="I183" s="38"/>
      <c r="J183" s="38"/>
      <c r="K183" s="38"/>
      <c r="L183" s="38"/>
      <c r="M183" s="38"/>
      <c r="N183" s="38">
        <f t="shared" si="13"/>
        <v>4498372</v>
      </c>
      <c r="O183" s="38">
        <f t="shared" si="13"/>
        <v>4756000</v>
      </c>
      <c r="P183" s="28"/>
      <c r="Q183" s="28"/>
      <c r="R183" s="28"/>
      <c r="S183" s="38">
        <f>S184</f>
        <v>4569372</v>
      </c>
    </row>
    <row r="184" spans="1:19" ht="63.75">
      <c r="A184" s="3" t="s">
        <v>29</v>
      </c>
      <c r="B184" s="27" t="s">
        <v>101</v>
      </c>
      <c r="C184" s="27">
        <v>1</v>
      </c>
      <c r="D184" s="27">
        <v>921</v>
      </c>
      <c r="E184" s="27">
        <v>1043</v>
      </c>
      <c r="F184" s="39">
        <v>611</v>
      </c>
      <c r="G184" s="38">
        <v>4685000</v>
      </c>
      <c r="H184" s="38">
        <v>-186628</v>
      </c>
      <c r="I184" s="38"/>
      <c r="J184" s="38"/>
      <c r="K184" s="38"/>
      <c r="L184" s="38"/>
      <c r="M184" s="38"/>
      <c r="N184" s="40">
        <f>G184+H184</f>
        <v>4498372</v>
      </c>
      <c r="O184" s="38">
        <v>4756000</v>
      </c>
      <c r="P184" s="28">
        <v>-186628</v>
      </c>
      <c r="Q184" s="28"/>
      <c r="R184" s="28"/>
      <c r="S184" s="40">
        <f>O184+P184</f>
        <v>4569372</v>
      </c>
    </row>
    <row r="185" spans="1:19" ht="63.75">
      <c r="A185" s="4" t="s">
        <v>128</v>
      </c>
      <c r="B185" s="27" t="s">
        <v>101</v>
      </c>
      <c r="C185" s="27">
        <v>1</v>
      </c>
      <c r="D185" s="27">
        <v>921</v>
      </c>
      <c r="E185" s="27">
        <v>1044</v>
      </c>
      <c r="F185" s="39"/>
      <c r="G185" s="38">
        <f>G186</f>
        <v>2695000</v>
      </c>
      <c r="H185" s="38"/>
      <c r="I185" s="38"/>
      <c r="J185" s="38"/>
      <c r="K185" s="38"/>
      <c r="L185" s="38"/>
      <c r="M185" s="38"/>
      <c r="N185" s="38">
        <f aca="true" t="shared" si="14" ref="N185:O187">N186</f>
        <v>2585186.44</v>
      </c>
      <c r="O185" s="38">
        <f t="shared" si="14"/>
        <v>2740000</v>
      </c>
      <c r="P185" s="28"/>
      <c r="Q185" s="28"/>
      <c r="R185" s="28"/>
      <c r="S185" s="38">
        <f>S186</f>
        <v>2630186.44</v>
      </c>
    </row>
    <row r="186" spans="1:19" ht="38.25">
      <c r="A186" s="3" t="s">
        <v>171</v>
      </c>
      <c r="B186" s="27" t="s">
        <v>101</v>
      </c>
      <c r="C186" s="27">
        <v>1</v>
      </c>
      <c r="D186" s="27">
        <v>921</v>
      </c>
      <c r="E186" s="27">
        <v>1044</v>
      </c>
      <c r="F186" s="39">
        <v>600</v>
      </c>
      <c r="G186" s="38">
        <f>G187</f>
        <v>2695000</v>
      </c>
      <c r="H186" s="38"/>
      <c r="I186" s="38"/>
      <c r="J186" s="38"/>
      <c r="K186" s="38"/>
      <c r="L186" s="38"/>
      <c r="M186" s="38"/>
      <c r="N186" s="38">
        <f t="shared" si="14"/>
        <v>2585186.44</v>
      </c>
      <c r="O186" s="38">
        <f t="shared" si="14"/>
        <v>2740000</v>
      </c>
      <c r="P186" s="28"/>
      <c r="Q186" s="28"/>
      <c r="R186" s="28"/>
      <c r="S186" s="38">
        <f>S187</f>
        <v>2630186.44</v>
      </c>
    </row>
    <row r="187" spans="1:19" ht="12.75">
      <c r="A187" s="3" t="s">
        <v>60</v>
      </c>
      <c r="B187" s="27" t="s">
        <v>101</v>
      </c>
      <c r="C187" s="27">
        <v>1</v>
      </c>
      <c r="D187" s="27">
        <v>921</v>
      </c>
      <c r="E187" s="27">
        <v>1044</v>
      </c>
      <c r="F187" s="39">
        <v>610</v>
      </c>
      <c r="G187" s="38">
        <f>G188</f>
        <v>2695000</v>
      </c>
      <c r="H187" s="38"/>
      <c r="I187" s="38"/>
      <c r="J187" s="38"/>
      <c r="K187" s="38"/>
      <c r="L187" s="38"/>
      <c r="M187" s="38"/>
      <c r="N187" s="38">
        <f t="shared" si="14"/>
        <v>2585186.44</v>
      </c>
      <c r="O187" s="38">
        <f t="shared" si="14"/>
        <v>2740000</v>
      </c>
      <c r="P187" s="28"/>
      <c r="Q187" s="28"/>
      <c r="R187" s="28"/>
      <c r="S187" s="38">
        <f>S188</f>
        <v>2630186.44</v>
      </c>
    </row>
    <row r="188" spans="1:19" ht="63.75">
      <c r="A188" s="3" t="s">
        <v>29</v>
      </c>
      <c r="B188" s="27" t="s">
        <v>101</v>
      </c>
      <c r="C188" s="27">
        <v>1</v>
      </c>
      <c r="D188" s="27">
        <v>921</v>
      </c>
      <c r="E188" s="27">
        <v>1044</v>
      </c>
      <c r="F188" s="39">
        <v>611</v>
      </c>
      <c r="G188" s="38">
        <v>2695000</v>
      </c>
      <c r="H188" s="38">
        <v>-109813.56</v>
      </c>
      <c r="I188" s="38"/>
      <c r="J188" s="38"/>
      <c r="K188" s="38"/>
      <c r="L188" s="38"/>
      <c r="M188" s="38"/>
      <c r="N188" s="40">
        <f>G188+H188</f>
        <v>2585186.44</v>
      </c>
      <c r="O188" s="38">
        <v>2740000</v>
      </c>
      <c r="P188" s="28">
        <v>-109813.56</v>
      </c>
      <c r="Q188" s="28"/>
      <c r="R188" s="28"/>
      <c r="S188" s="40">
        <f>O188+P188</f>
        <v>2630186.44</v>
      </c>
    </row>
    <row r="189" spans="1:19" ht="63.75">
      <c r="A189" s="4" t="s">
        <v>130</v>
      </c>
      <c r="B189" s="27" t="s">
        <v>101</v>
      </c>
      <c r="C189" s="27">
        <v>1</v>
      </c>
      <c r="D189" s="27">
        <v>921</v>
      </c>
      <c r="E189" s="27">
        <v>1045</v>
      </c>
      <c r="F189" s="39"/>
      <c r="G189" s="38">
        <f>G190</f>
        <v>2480000</v>
      </c>
      <c r="H189" s="38"/>
      <c r="I189" s="38"/>
      <c r="J189" s="38"/>
      <c r="K189" s="38"/>
      <c r="L189" s="38"/>
      <c r="M189" s="38"/>
      <c r="N189" s="38">
        <f aca="true" t="shared" si="15" ref="N189:O191">N190</f>
        <v>2389590.44</v>
      </c>
      <c r="O189" s="38">
        <f t="shared" si="15"/>
        <v>2525000</v>
      </c>
      <c r="P189" s="28"/>
      <c r="Q189" s="28"/>
      <c r="R189" s="28"/>
      <c r="S189" s="38">
        <f>S190</f>
        <v>2434590.44</v>
      </c>
    </row>
    <row r="190" spans="1:19" ht="38.25">
      <c r="A190" s="3" t="s">
        <v>171</v>
      </c>
      <c r="B190" s="27" t="s">
        <v>101</v>
      </c>
      <c r="C190" s="27">
        <v>1</v>
      </c>
      <c r="D190" s="27">
        <v>921</v>
      </c>
      <c r="E190" s="27">
        <v>1045</v>
      </c>
      <c r="F190" s="39">
        <v>600</v>
      </c>
      <c r="G190" s="38">
        <f>G191</f>
        <v>2480000</v>
      </c>
      <c r="H190" s="38"/>
      <c r="I190" s="38"/>
      <c r="J190" s="38"/>
      <c r="K190" s="38"/>
      <c r="L190" s="38"/>
      <c r="M190" s="38"/>
      <c r="N190" s="38">
        <f t="shared" si="15"/>
        <v>2389590.44</v>
      </c>
      <c r="O190" s="38">
        <f t="shared" si="15"/>
        <v>2525000</v>
      </c>
      <c r="P190" s="28"/>
      <c r="Q190" s="28"/>
      <c r="R190" s="28"/>
      <c r="S190" s="38">
        <f>S191</f>
        <v>2434590.44</v>
      </c>
    </row>
    <row r="191" spans="1:19" ht="12.75">
      <c r="A191" s="3" t="s">
        <v>60</v>
      </c>
      <c r="B191" s="27" t="s">
        <v>101</v>
      </c>
      <c r="C191" s="27">
        <v>1</v>
      </c>
      <c r="D191" s="27">
        <v>921</v>
      </c>
      <c r="E191" s="27">
        <v>1045</v>
      </c>
      <c r="F191" s="39">
        <v>610</v>
      </c>
      <c r="G191" s="38">
        <f>G192</f>
        <v>2480000</v>
      </c>
      <c r="H191" s="38"/>
      <c r="I191" s="38"/>
      <c r="J191" s="38"/>
      <c r="K191" s="38"/>
      <c r="L191" s="38"/>
      <c r="M191" s="38"/>
      <c r="N191" s="38">
        <f t="shared" si="15"/>
        <v>2389590.44</v>
      </c>
      <c r="O191" s="38">
        <f t="shared" si="15"/>
        <v>2525000</v>
      </c>
      <c r="P191" s="28"/>
      <c r="Q191" s="28"/>
      <c r="R191" s="28"/>
      <c r="S191" s="38">
        <f>S192</f>
        <v>2434590.44</v>
      </c>
    </row>
    <row r="192" spans="1:19" ht="63.75">
      <c r="A192" s="3" t="s">
        <v>29</v>
      </c>
      <c r="B192" s="27" t="s">
        <v>101</v>
      </c>
      <c r="C192" s="27">
        <v>1</v>
      </c>
      <c r="D192" s="27">
        <v>921</v>
      </c>
      <c r="E192" s="27">
        <v>1045</v>
      </c>
      <c r="F192" s="39">
        <v>611</v>
      </c>
      <c r="G192" s="38">
        <v>2480000</v>
      </c>
      <c r="H192" s="38">
        <v>-90409.56</v>
      </c>
      <c r="I192" s="38"/>
      <c r="J192" s="38"/>
      <c r="K192" s="38"/>
      <c r="L192" s="38"/>
      <c r="M192" s="38"/>
      <c r="N192" s="40">
        <f>G192+H192</f>
        <v>2389590.44</v>
      </c>
      <c r="O192" s="38">
        <v>2525000</v>
      </c>
      <c r="P192" s="28">
        <v>-90409.56</v>
      </c>
      <c r="Q192" s="28"/>
      <c r="R192" s="28"/>
      <c r="S192" s="40">
        <f>O192+P192</f>
        <v>2434590.44</v>
      </c>
    </row>
    <row r="193" spans="1:19" ht="63.75">
      <c r="A193" s="4" t="s">
        <v>131</v>
      </c>
      <c r="B193" s="27" t="s">
        <v>101</v>
      </c>
      <c r="C193" s="27">
        <v>1</v>
      </c>
      <c r="D193" s="27">
        <v>921</v>
      </c>
      <c r="E193" s="27">
        <v>1046</v>
      </c>
      <c r="F193" s="39"/>
      <c r="G193" s="38">
        <f>G194</f>
        <v>3028000</v>
      </c>
      <c r="H193" s="38"/>
      <c r="I193" s="38"/>
      <c r="J193" s="38"/>
      <c r="K193" s="38"/>
      <c r="L193" s="38"/>
      <c r="M193" s="38"/>
      <c r="N193" s="38">
        <f aca="true" t="shared" si="16" ref="N193:O195">N194</f>
        <v>2909764.44</v>
      </c>
      <c r="O193" s="38">
        <f t="shared" si="16"/>
        <v>3086000</v>
      </c>
      <c r="P193" s="28"/>
      <c r="Q193" s="28"/>
      <c r="R193" s="28"/>
      <c r="S193" s="38">
        <f>S194</f>
        <v>2967764.44</v>
      </c>
    </row>
    <row r="194" spans="1:19" ht="38.25">
      <c r="A194" s="3" t="s">
        <v>171</v>
      </c>
      <c r="B194" s="27" t="s">
        <v>101</v>
      </c>
      <c r="C194" s="27">
        <v>1</v>
      </c>
      <c r="D194" s="27">
        <v>921</v>
      </c>
      <c r="E194" s="27">
        <v>1046</v>
      </c>
      <c r="F194" s="39">
        <v>600</v>
      </c>
      <c r="G194" s="38">
        <f>G195</f>
        <v>3028000</v>
      </c>
      <c r="H194" s="38"/>
      <c r="I194" s="38"/>
      <c r="J194" s="38"/>
      <c r="K194" s="38"/>
      <c r="L194" s="38"/>
      <c r="M194" s="38"/>
      <c r="N194" s="38">
        <f t="shared" si="16"/>
        <v>2909764.44</v>
      </c>
      <c r="O194" s="38">
        <f t="shared" si="16"/>
        <v>3086000</v>
      </c>
      <c r="P194" s="28"/>
      <c r="Q194" s="28"/>
      <c r="R194" s="28"/>
      <c r="S194" s="38">
        <f>S195</f>
        <v>2967764.44</v>
      </c>
    </row>
    <row r="195" spans="1:19" ht="12.75">
      <c r="A195" s="3" t="s">
        <v>60</v>
      </c>
      <c r="B195" s="27" t="s">
        <v>101</v>
      </c>
      <c r="C195" s="27">
        <v>1</v>
      </c>
      <c r="D195" s="27">
        <v>921</v>
      </c>
      <c r="E195" s="27">
        <v>1046</v>
      </c>
      <c r="F195" s="39">
        <v>610</v>
      </c>
      <c r="G195" s="38">
        <f>G196</f>
        <v>3028000</v>
      </c>
      <c r="H195" s="38"/>
      <c r="I195" s="38"/>
      <c r="J195" s="38"/>
      <c r="K195" s="38"/>
      <c r="L195" s="38"/>
      <c r="M195" s="38"/>
      <c r="N195" s="38">
        <f t="shared" si="16"/>
        <v>2909764.44</v>
      </c>
      <c r="O195" s="38">
        <f t="shared" si="16"/>
        <v>3086000</v>
      </c>
      <c r="P195" s="28"/>
      <c r="Q195" s="28"/>
      <c r="R195" s="28"/>
      <c r="S195" s="38">
        <f>S196</f>
        <v>2967764.44</v>
      </c>
    </row>
    <row r="196" spans="1:19" ht="63.75">
      <c r="A196" s="3" t="s">
        <v>29</v>
      </c>
      <c r="B196" s="27" t="s">
        <v>101</v>
      </c>
      <c r="C196" s="27">
        <v>1</v>
      </c>
      <c r="D196" s="27">
        <v>921</v>
      </c>
      <c r="E196" s="27">
        <v>1046</v>
      </c>
      <c r="F196" s="39">
        <v>611</v>
      </c>
      <c r="G196" s="38">
        <v>3028000</v>
      </c>
      <c r="H196" s="38">
        <v>-118235.56</v>
      </c>
      <c r="I196" s="38"/>
      <c r="J196" s="38"/>
      <c r="K196" s="38"/>
      <c r="L196" s="38"/>
      <c r="M196" s="38"/>
      <c r="N196" s="40">
        <f>G196+H196</f>
        <v>2909764.44</v>
      </c>
      <c r="O196" s="38">
        <v>3086000</v>
      </c>
      <c r="P196" s="28">
        <v>-118235.56</v>
      </c>
      <c r="Q196" s="28"/>
      <c r="R196" s="28"/>
      <c r="S196" s="40">
        <f>O196+P196</f>
        <v>2967764.44</v>
      </c>
    </row>
    <row r="197" spans="1:19" ht="63.75">
      <c r="A197" s="4" t="s">
        <v>132</v>
      </c>
      <c r="B197" s="27" t="s">
        <v>101</v>
      </c>
      <c r="C197" s="27">
        <v>1</v>
      </c>
      <c r="D197" s="27">
        <v>921</v>
      </c>
      <c r="E197" s="27">
        <v>1047</v>
      </c>
      <c r="F197" s="39"/>
      <c r="G197" s="38">
        <f>G198</f>
        <v>5151272</v>
      </c>
      <c r="H197" s="38"/>
      <c r="I197" s="38"/>
      <c r="J197" s="38"/>
      <c r="K197" s="38"/>
      <c r="L197" s="38"/>
      <c r="M197" s="38"/>
      <c r="N197" s="38">
        <f aca="true" t="shared" si="17" ref="N197:O199">N198</f>
        <v>5017036.44</v>
      </c>
      <c r="O197" s="38">
        <f t="shared" si="17"/>
        <v>5271272</v>
      </c>
      <c r="P197" s="28"/>
      <c r="Q197" s="28"/>
      <c r="R197" s="28"/>
      <c r="S197" s="38">
        <f>S198</f>
        <v>5137036.44</v>
      </c>
    </row>
    <row r="198" spans="1:19" ht="38.25">
      <c r="A198" s="3" t="s">
        <v>171</v>
      </c>
      <c r="B198" s="27" t="s">
        <v>101</v>
      </c>
      <c r="C198" s="27">
        <v>1</v>
      </c>
      <c r="D198" s="27">
        <v>921</v>
      </c>
      <c r="E198" s="27">
        <v>1047</v>
      </c>
      <c r="F198" s="39">
        <v>600</v>
      </c>
      <c r="G198" s="38">
        <f>G199</f>
        <v>5151272</v>
      </c>
      <c r="H198" s="38"/>
      <c r="I198" s="38"/>
      <c r="J198" s="38"/>
      <c r="K198" s="38"/>
      <c r="L198" s="38"/>
      <c r="M198" s="38"/>
      <c r="N198" s="38">
        <f t="shared" si="17"/>
        <v>5017036.44</v>
      </c>
      <c r="O198" s="38">
        <f t="shared" si="17"/>
        <v>5271272</v>
      </c>
      <c r="P198" s="28"/>
      <c r="Q198" s="28"/>
      <c r="R198" s="28"/>
      <c r="S198" s="38">
        <f>S199</f>
        <v>5137036.44</v>
      </c>
    </row>
    <row r="199" spans="1:19" ht="12.75">
      <c r="A199" s="3" t="s">
        <v>60</v>
      </c>
      <c r="B199" s="27" t="s">
        <v>101</v>
      </c>
      <c r="C199" s="27">
        <v>1</v>
      </c>
      <c r="D199" s="27">
        <v>921</v>
      </c>
      <c r="E199" s="27">
        <v>1047</v>
      </c>
      <c r="F199" s="39">
        <v>610</v>
      </c>
      <c r="G199" s="38">
        <f>G200</f>
        <v>5151272</v>
      </c>
      <c r="H199" s="38"/>
      <c r="I199" s="38"/>
      <c r="J199" s="38"/>
      <c r="K199" s="38"/>
      <c r="L199" s="38"/>
      <c r="M199" s="38"/>
      <c r="N199" s="38">
        <f t="shared" si="17"/>
        <v>5017036.44</v>
      </c>
      <c r="O199" s="38">
        <f t="shared" si="17"/>
        <v>5271272</v>
      </c>
      <c r="P199" s="28"/>
      <c r="Q199" s="28"/>
      <c r="R199" s="28"/>
      <c r="S199" s="38">
        <f>S200</f>
        <v>5137036.44</v>
      </c>
    </row>
    <row r="200" spans="1:19" ht="63.75">
      <c r="A200" s="3" t="s">
        <v>29</v>
      </c>
      <c r="B200" s="27" t="s">
        <v>101</v>
      </c>
      <c r="C200" s="27">
        <v>1</v>
      </c>
      <c r="D200" s="27">
        <v>921</v>
      </c>
      <c r="E200" s="27">
        <v>1047</v>
      </c>
      <c r="F200" s="39">
        <v>611</v>
      </c>
      <c r="G200" s="38">
        <v>5151272</v>
      </c>
      <c r="H200" s="38">
        <v>-134235.56</v>
      </c>
      <c r="I200" s="38"/>
      <c r="J200" s="38"/>
      <c r="K200" s="38"/>
      <c r="L200" s="38"/>
      <c r="M200" s="38"/>
      <c r="N200" s="40">
        <f>G200+H200</f>
        <v>5017036.44</v>
      </c>
      <c r="O200" s="38">
        <v>5271272</v>
      </c>
      <c r="P200" s="28">
        <v>-134235.56</v>
      </c>
      <c r="Q200" s="28"/>
      <c r="R200" s="28"/>
      <c r="S200" s="40">
        <f>O200+P200</f>
        <v>5137036.44</v>
      </c>
    </row>
    <row r="201" spans="1:19" ht="63.75">
      <c r="A201" s="4" t="s">
        <v>133</v>
      </c>
      <c r="B201" s="27" t="s">
        <v>101</v>
      </c>
      <c r="C201" s="27">
        <v>1</v>
      </c>
      <c r="D201" s="27">
        <v>921</v>
      </c>
      <c r="E201" s="27">
        <v>1048</v>
      </c>
      <c r="F201" s="39"/>
      <c r="G201" s="38">
        <f>G202</f>
        <v>2569938</v>
      </c>
      <c r="H201" s="38"/>
      <c r="I201" s="38"/>
      <c r="J201" s="38"/>
      <c r="K201" s="38"/>
      <c r="L201" s="38"/>
      <c r="M201" s="38"/>
      <c r="N201" s="38">
        <f aca="true" t="shared" si="18" ref="N201:O203">N202</f>
        <v>2463173.44</v>
      </c>
      <c r="O201" s="38">
        <f t="shared" si="18"/>
        <v>2569660</v>
      </c>
      <c r="P201" s="28"/>
      <c r="Q201" s="28"/>
      <c r="R201" s="28"/>
      <c r="S201" s="38">
        <f>S202</f>
        <v>2462895.44</v>
      </c>
    </row>
    <row r="202" spans="1:19" ht="38.25">
      <c r="A202" s="3" t="s">
        <v>171</v>
      </c>
      <c r="B202" s="27" t="s">
        <v>101</v>
      </c>
      <c r="C202" s="27">
        <v>1</v>
      </c>
      <c r="D202" s="27">
        <v>921</v>
      </c>
      <c r="E202" s="27">
        <v>1048</v>
      </c>
      <c r="F202" s="39">
        <v>600</v>
      </c>
      <c r="G202" s="38">
        <f>G203</f>
        <v>2569938</v>
      </c>
      <c r="H202" s="38"/>
      <c r="I202" s="38"/>
      <c r="J202" s="38"/>
      <c r="K202" s="38"/>
      <c r="L202" s="38"/>
      <c r="M202" s="38"/>
      <c r="N202" s="38">
        <f t="shared" si="18"/>
        <v>2463173.44</v>
      </c>
      <c r="O202" s="38">
        <f t="shared" si="18"/>
        <v>2569660</v>
      </c>
      <c r="P202" s="28"/>
      <c r="Q202" s="28"/>
      <c r="R202" s="28"/>
      <c r="S202" s="38">
        <f>S203</f>
        <v>2462895.44</v>
      </c>
    </row>
    <row r="203" spans="1:19" ht="12.75">
      <c r="A203" s="3" t="s">
        <v>60</v>
      </c>
      <c r="B203" s="27" t="s">
        <v>101</v>
      </c>
      <c r="C203" s="27">
        <v>1</v>
      </c>
      <c r="D203" s="27">
        <v>921</v>
      </c>
      <c r="E203" s="27">
        <v>1048</v>
      </c>
      <c r="F203" s="39">
        <v>610</v>
      </c>
      <c r="G203" s="38">
        <f>G204</f>
        <v>2569938</v>
      </c>
      <c r="H203" s="38"/>
      <c r="I203" s="38"/>
      <c r="J203" s="38"/>
      <c r="K203" s="38"/>
      <c r="L203" s="38"/>
      <c r="M203" s="38"/>
      <c r="N203" s="38">
        <f t="shared" si="18"/>
        <v>2463173.44</v>
      </c>
      <c r="O203" s="38">
        <f t="shared" si="18"/>
        <v>2569660</v>
      </c>
      <c r="P203" s="28"/>
      <c r="Q203" s="28"/>
      <c r="R203" s="28"/>
      <c r="S203" s="38">
        <f>S204</f>
        <v>2462895.44</v>
      </c>
    </row>
    <row r="204" spans="1:19" ht="63.75">
      <c r="A204" s="3" t="s">
        <v>29</v>
      </c>
      <c r="B204" s="27" t="s">
        <v>101</v>
      </c>
      <c r="C204" s="27">
        <v>1</v>
      </c>
      <c r="D204" s="27">
        <v>921</v>
      </c>
      <c r="E204" s="27">
        <v>1048</v>
      </c>
      <c r="F204" s="39">
        <v>611</v>
      </c>
      <c r="G204" s="38">
        <v>2569938</v>
      </c>
      <c r="H204" s="38">
        <v>-106764.56</v>
      </c>
      <c r="I204" s="38"/>
      <c r="J204" s="38"/>
      <c r="K204" s="38"/>
      <c r="L204" s="38"/>
      <c r="M204" s="38"/>
      <c r="N204" s="40">
        <f>G204+H204</f>
        <v>2463173.44</v>
      </c>
      <c r="O204" s="38">
        <v>2569660</v>
      </c>
      <c r="P204" s="28">
        <v>-106764.56</v>
      </c>
      <c r="Q204" s="28"/>
      <c r="R204" s="28"/>
      <c r="S204" s="40">
        <f>O204+P204</f>
        <v>2462895.44</v>
      </c>
    </row>
    <row r="205" spans="1:19" ht="63.75">
      <c r="A205" s="4" t="s">
        <v>134</v>
      </c>
      <c r="B205" s="27" t="s">
        <v>101</v>
      </c>
      <c r="C205" s="27">
        <v>1</v>
      </c>
      <c r="D205" s="27">
        <v>921</v>
      </c>
      <c r="E205" s="27">
        <v>1049</v>
      </c>
      <c r="F205" s="39"/>
      <c r="G205" s="38">
        <f>G206</f>
        <v>6410000</v>
      </c>
      <c r="H205" s="38"/>
      <c r="I205" s="38"/>
      <c r="J205" s="38"/>
      <c r="K205" s="38"/>
      <c r="L205" s="38"/>
      <c r="M205" s="38"/>
      <c r="N205" s="38">
        <f aca="true" t="shared" si="19" ref="N205:O207">N206</f>
        <v>6173336.32</v>
      </c>
      <c r="O205" s="38">
        <f t="shared" si="19"/>
        <v>6531000</v>
      </c>
      <c r="P205" s="28"/>
      <c r="Q205" s="28"/>
      <c r="R205" s="28"/>
      <c r="S205" s="38">
        <f>S206</f>
        <v>6294336.32</v>
      </c>
    </row>
    <row r="206" spans="1:19" ht="38.25">
      <c r="A206" s="3" t="s">
        <v>171</v>
      </c>
      <c r="B206" s="27" t="s">
        <v>101</v>
      </c>
      <c r="C206" s="27">
        <v>1</v>
      </c>
      <c r="D206" s="27">
        <v>921</v>
      </c>
      <c r="E206" s="27">
        <v>1049</v>
      </c>
      <c r="F206" s="39">
        <v>600</v>
      </c>
      <c r="G206" s="38">
        <f>G207</f>
        <v>6410000</v>
      </c>
      <c r="H206" s="38"/>
      <c r="I206" s="38"/>
      <c r="J206" s="38"/>
      <c r="K206" s="38"/>
      <c r="L206" s="38"/>
      <c r="M206" s="38"/>
      <c r="N206" s="38">
        <f t="shared" si="19"/>
        <v>6173336.32</v>
      </c>
      <c r="O206" s="38">
        <f t="shared" si="19"/>
        <v>6531000</v>
      </c>
      <c r="P206" s="28"/>
      <c r="Q206" s="28"/>
      <c r="R206" s="28"/>
      <c r="S206" s="38">
        <f>S207</f>
        <v>6294336.32</v>
      </c>
    </row>
    <row r="207" spans="1:19" ht="12.75">
      <c r="A207" s="3" t="s">
        <v>60</v>
      </c>
      <c r="B207" s="27" t="s">
        <v>101</v>
      </c>
      <c r="C207" s="27">
        <v>1</v>
      </c>
      <c r="D207" s="27">
        <v>921</v>
      </c>
      <c r="E207" s="27">
        <v>1049</v>
      </c>
      <c r="F207" s="39">
        <v>610</v>
      </c>
      <c r="G207" s="38">
        <f>G208</f>
        <v>6410000</v>
      </c>
      <c r="H207" s="38"/>
      <c r="I207" s="38"/>
      <c r="J207" s="38"/>
      <c r="K207" s="38"/>
      <c r="L207" s="38"/>
      <c r="M207" s="38"/>
      <c r="N207" s="38">
        <f t="shared" si="19"/>
        <v>6173336.32</v>
      </c>
      <c r="O207" s="38">
        <f t="shared" si="19"/>
        <v>6531000</v>
      </c>
      <c r="P207" s="28"/>
      <c r="Q207" s="28"/>
      <c r="R207" s="28"/>
      <c r="S207" s="38">
        <f>S208</f>
        <v>6294336.32</v>
      </c>
    </row>
    <row r="208" spans="1:19" ht="63.75">
      <c r="A208" s="3" t="s">
        <v>29</v>
      </c>
      <c r="B208" s="27" t="s">
        <v>101</v>
      </c>
      <c r="C208" s="27">
        <v>1</v>
      </c>
      <c r="D208" s="27">
        <v>921</v>
      </c>
      <c r="E208" s="27">
        <v>1049</v>
      </c>
      <c r="F208" s="39">
        <v>611</v>
      </c>
      <c r="G208" s="38">
        <v>6410000</v>
      </c>
      <c r="H208" s="38">
        <v>-236663.68</v>
      </c>
      <c r="I208" s="38"/>
      <c r="J208" s="38"/>
      <c r="K208" s="38"/>
      <c r="L208" s="38"/>
      <c r="M208" s="38"/>
      <c r="N208" s="40">
        <f>G208+H208</f>
        <v>6173336.32</v>
      </c>
      <c r="O208" s="38">
        <v>6531000</v>
      </c>
      <c r="P208" s="28">
        <v>-236663.68</v>
      </c>
      <c r="Q208" s="28"/>
      <c r="R208" s="28"/>
      <c r="S208" s="40">
        <f>O208+P208</f>
        <v>6294336.32</v>
      </c>
    </row>
    <row r="209" spans="1:19" ht="63.75">
      <c r="A209" s="4" t="s">
        <v>135</v>
      </c>
      <c r="B209" s="27" t="s">
        <v>101</v>
      </c>
      <c r="C209" s="27">
        <v>1</v>
      </c>
      <c r="D209" s="27">
        <v>921</v>
      </c>
      <c r="E209" s="27">
        <v>1050</v>
      </c>
      <c r="F209" s="39"/>
      <c r="G209" s="38">
        <f>G210</f>
        <v>2764000</v>
      </c>
      <c r="H209" s="38"/>
      <c r="I209" s="38"/>
      <c r="J209" s="38"/>
      <c r="K209" s="38"/>
      <c r="L209" s="38"/>
      <c r="M209" s="38"/>
      <c r="N209" s="38">
        <f aca="true" t="shared" si="20" ref="N209:O211">N210</f>
        <v>2675796</v>
      </c>
      <c r="O209" s="38">
        <f t="shared" si="20"/>
        <v>2818000</v>
      </c>
      <c r="P209" s="28"/>
      <c r="Q209" s="28"/>
      <c r="R209" s="28"/>
      <c r="S209" s="38">
        <f>S210</f>
        <v>2729796</v>
      </c>
    </row>
    <row r="210" spans="1:19" ht="38.25">
      <c r="A210" s="3" t="s">
        <v>171</v>
      </c>
      <c r="B210" s="27" t="s">
        <v>101</v>
      </c>
      <c r="C210" s="27">
        <v>1</v>
      </c>
      <c r="D210" s="27">
        <v>921</v>
      </c>
      <c r="E210" s="27">
        <v>1050</v>
      </c>
      <c r="F210" s="39">
        <v>600</v>
      </c>
      <c r="G210" s="38">
        <f>G211</f>
        <v>2764000</v>
      </c>
      <c r="H210" s="38"/>
      <c r="I210" s="38"/>
      <c r="J210" s="38"/>
      <c r="K210" s="38"/>
      <c r="L210" s="38"/>
      <c r="M210" s="38"/>
      <c r="N210" s="38">
        <f t="shared" si="20"/>
        <v>2675796</v>
      </c>
      <c r="O210" s="38">
        <f t="shared" si="20"/>
        <v>2818000</v>
      </c>
      <c r="P210" s="28"/>
      <c r="Q210" s="28"/>
      <c r="R210" s="28"/>
      <c r="S210" s="38">
        <f>S211</f>
        <v>2729796</v>
      </c>
    </row>
    <row r="211" spans="1:19" ht="12.75">
      <c r="A211" s="3" t="s">
        <v>60</v>
      </c>
      <c r="B211" s="27" t="s">
        <v>101</v>
      </c>
      <c r="C211" s="27">
        <v>1</v>
      </c>
      <c r="D211" s="27">
        <v>921</v>
      </c>
      <c r="E211" s="27">
        <v>1050</v>
      </c>
      <c r="F211" s="39">
        <v>610</v>
      </c>
      <c r="G211" s="38">
        <f>G212</f>
        <v>2764000</v>
      </c>
      <c r="H211" s="38"/>
      <c r="I211" s="38"/>
      <c r="J211" s="38"/>
      <c r="K211" s="38"/>
      <c r="L211" s="38"/>
      <c r="M211" s="38"/>
      <c r="N211" s="38">
        <f t="shared" si="20"/>
        <v>2675796</v>
      </c>
      <c r="O211" s="38">
        <f t="shared" si="20"/>
        <v>2818000</v>
      </c>
      <c r="P211" s="28"/>
      <c r="Q211" s="28"/>
      <c r="R211" s="28"/>
      <c r="S211" s="38">
        <f>S212</f>
        <v>2729796</v>
      </c>
    </row>
    <row r="212" spans="1:19" ht="63.75">
      <c r="A212" s="3" t="s">
        <v>29</v>
      </c>
      <c r="B212" s="27" t="s">
        <v>101</v>
      </c>
      <c r="C212" s="27">
        <v>1</v>
      </c>
      <c r="D212" s="27">
        <v>921</v>
      </c>
      <c r="E212" s="27">
        <v>1050</v>
      </c>
      <c r="F212" s="39">
        <v>611</v>
      </c>
      <c r="G212" s="38">
        <v>2764000</v>
      </c>
      <c r="H212" s="38">
        <v>-88204</v>
      </c>
      <c r="I212" s="38"/>
      <c r="J212" s="38"/>
      <c r="K212" s="38"/>
      <c r="L212" s="38"/>
      <c r="M212" s="38"/>
      <c r="N212" s="40">
        <f>G212+H212</f>
        <v>2675796</v>
      </c>
      <c r="O212" s="38">
        <v>2818000</v>
      </c>
      <c r="P212" s="28">
        <v>-88204</v>
      </c>
      <c r="Q212" s="28"/>
      <c r="R212" s="28"/>
      <c r="S212" s="40">
        <f>O212+P212</f>
        <v>2729796</v>
      </c>
    </row>
    <row r="213" spans="1:19" ht="76.5">
      <c r="A213" s="4" t="s">
        <v>136</v>
      </c>
      <c r="B213" s="27" t="s">
        <v>101</v>
      </c>
      <c r="C213" s="27">
        <v>1</v>
      </c>
      <c r="D213" s="27">
        <v>921</v>
      </c>
      <c r="E213" s="27">
        <v>1051</v>
      </c>
      <c r="F213" s="39"/>
      <c r="G213" s="38">
        <f>G214</f>
        <v>4358000</v>
      </c>
      <c r="H213" s="38"/>
      <c r="I213" s="38"/>
      <c r="J213" s="38"/>
      <c r="K213" s="38"/>
      <c r="L213" s="38"/>
      <c r="M213" s="38"/>
      <c r="N213" s="38">
        <f aca="true" t="shared" si="21" ref="N213:O215">N214</f>
        <v>4247838.24</v>
      </c>
      <c r="O213" s="38">
        <f t="shared" si="21"/>
        <v>4422000</v>
      </c>
      <c r="P213" s="28"/>
      <c r="Q213" s="28"/>
      <c r="R213" s="28"/>
      <c r="S213" s="38">
        <f>S214</f>
        <v>4311838.24</v>
      </c>
    </row>
    <row r="214" spans="1:19" ht="38.25">
      <c r="A214" s="3" t="s">
        <v>171</v>
      </c>
      <c r="B214" s="27" t="s">
        <v>101</v>
      </c>
      <c r="C214" s="27">
        <v>1</v>
      </c>
      <c r="D214" s="27">
        <v>921</v>
      </c>
      <c r="E214" s="27">
        <v>1051</v>
      </c>
      <c r="F214" s="39">
        <v>600</v>
      </c>
      <c r="G214" s="38">
        <f>G215</f>
        <v>4358000</v>
      </c>
      <c r="H214" s="38"/>
      <c r="I214" s="38"/>
      <c r="J214" s="38"/>
      <c r="K214" s="38"/>
      <c r="L214" s="38"/>
      <c r="M214" s="38"/>
      <c r="N214" s="38">
        <f t="shared" si="21"/>
        <v>4247838.24</v>
      </c>
      <c r="O214" s="38">
        <f t="shared" si="21"/>
        <v>4422000</v>
      </c>
      <c r="P214" s="28"/>
      <c r="Q214" s="28"/>
      <c r="R214" s="28"/>
      <c r="S214" s="38">
        <f>S215</f>
        <v>4311838.24</v>
      </c>
    </row>
    <row r="215" spans="1:19" ht="12.75">
      <c r="A215" s="3" t="s">
        <v>60</v>
      </c>
      <c r="B215" s="27" t="s">
        <v>101</v>
      </c>
      <c r="C215" s="27">
        <v>1</v>
      </c>
      <c r="D215" s="27">
        <v>921</v>
      </c>
      <c r="E215" s="27">
        <v>1051</v>
      </c>
      <c r="F215" s="39">
        <v>610</v>
      </c>
      <c r="G215" s="38">
        <f>G216</f>
        <v>4358000</v>
      </c>
      <c r="H215" s="38"/>
      <c r="I215" s="38"/>
      <c r="J215" s="38"/>
      <c r="K215" s="38"/>
      <c r="L215" s="38"/>
      <c r="M215" s="38"/>
      <c r="N215" s="38">
        <f t="shared" si="21"/>
        <v>4247838.24</v>
      </c>
      <c r="O215" s="38">
        <f t="shared" si="21"/>
        <v>4422000</v>
      </c>
      <c r="P215" s="28"/>
      <c r="Q215" s="28"/>
      <c r="R215" s="28"/>
      <c r="S215" s="38">
        <f>S216</f>
        <v>4311838.24</v>
      </c>
    </row>
    <row r="216" spans="1:19" ht="63.75">
      <c r="A216" s="3" t="s">
        <v>29</v>
      </c>
      <c r="B216" s="27" t="s">
        <v>101</v>
      </c>
      <c r="C216" s="27">
        <v>1</v>
      </c>
      <c r="D216" s="27">
        <v>921</v>
      </c>
      <c r="E216" s="27">
        <v>1051</v>
      </c>
      <c r="F216" s="39">
        <v>611</v>
      </c>
      <c r="G216" s="38">
        <v>4358000</v>
      </c>
      <c r="H216" s="38">
        <v>-110161.76</v>
      </c>
      <c r="I216" s="38"/>
      <c r="J216" s="38"/>
      <c r="K216" s="38"/>
      <c r="L216" s="38"/>
      <c r="M216" s="38"/>
      <c r="N216" s="40">
        <f>G216+H216</f>
        <v>4247838.24</v>
      </c>
      <c r="O216" s="38">
        <v>4422000</v>
      </c>
      <c r="P216" s="28">
        <v>-110161.76</v>
      </c>
      <c r="Q216" s="28"/>
      <c r="R216" s="28"/>
      <c r="S216" s="40">
        <f>O216+P216</f>
        <v>4311838.24</v>
      </c>
    </row>
    <row r="217" spans="1:19" ht="38.25">
      <c r="A217" s="4" t="s">
        <v>137</v>
      </c>
      <c r="B217" s="27" t="s">
        <v>101</v>
      </c>
      <c r="C217" s="27">
        <v>1</v>
      </c>
      <c r="D217" s="27">
        <v>921</v>
      </c>
      <c r="E217" s="27">
        <v>1052</v>
      </c>
      <c r="F217" s="39"/>
      <c r="G217" s="38">
        <f>G218</f>
        <v>4058258</v>
      </c>
      <c r="H217" s="38"/>
      <c r="I217" s="38"/>
      <c r="J217" s="38"/>
      <c r="K217" s="38"/>
      <c r="L217" s="38"/>
      <c r="M217" s="38"/>
      <c r="N217" s="38">
        <f aca="true" t="shared" si="22" ref="N217:O219">N218</f>
        <v>3913037.44</v>
      </c>
      <c r="O217" s="38">
        <f t="shared" si="22"/>
        <v>4102690</v>
      </c>
      <c r="P217" s="28"/>
      <c r="Q217" s="28"/>
      <c r="R217" s="28"/>
      <c r="S217" s="38">
        <f>S218</f>
        <v>3957469.44</v>
      </c>
    </row>
    <row r="218" spans="1:19" ht="38.25">
      <c r="A218" s="3" t="s">
        <v>171</v>
      </c>
      <c r="B218" s="27" t="s">
        <v>101</v>
      </c>
      <c r="C218" s="27">
        <v>1</v>
      </c>
      <c r="D218" s="27">
        <v>921</v>
      </c>
      <c r="E218" s="27">
        <v>1052</v>
      </c>
      <c r="F218" s="39">
        <v>600</v>
      </c>
      <c r="G218" s="38">
        <f>G219</f>
        <v>4058258</v>
      </c>
      <c r="H218" s="38"/>
      <c r="I218" s="38"/>
      <c r="J218" s="38"/>
      <c r="K218" s="38"/>
      <c r="L218" s="38"/>
      <c r="M218" s="38"/>
      <c r="N218" s="38">
        <f t="shared" si="22"/>
        <v>3913037.44</v>
      </c>
      <c r="O218" s="38">
        <f t="shared" si="22"/>
        <v>4102690</v>
      </c>
      <c r="P218" s="28"/>
      <c r="Q218" s="28"/>
      <c r="R218" s="28"/>
      <c r="S218" s="38">
        <f>S219</f>
        <v>3957469.44</v>
      </c>
    </row>
    <row r="219" spans="1:19" ht="12.75">
      <c r="A219" s="3" t="s">
        <v>60</v>
      </c>
      <c r="B219" s="27" t="s">
        <v>101</v>
      </c>
      <c r="C219" s="27">
        <v>1</v>
      </c>
      <c r="D219" s="27">
        <v>921</v>
      </c>
      <c r="E219" s="27">
        <v>1052</v>
      </c>
      <c r="F219" s="39">
        <v>610</v>
      </c>
      <c r="G219" s="38">
        <f>G220</f>
        <v>4058258</v>
      </c>
      <c r="H219" s="38"/>
      <c r="I219" s="38"/>
      <c r="J219" s="38"/>
      <c r="K219" s="38"/>
      <c r="L219" s="38"/>
      <c r="M219" s="38"/>
      <c r="N219" s="38">
        <f t="shared" si="22"/>
        <v>3913037.44</v>
      </c>
      <c r="O219" s="38">
        <f t="shared" si="22"/>
        <v>4102690</v>
      </c>
      <c r="P219" s="28"/>
      <c r="Q219" s="28"/>
      <c r="R219" s="28"/>
      <c r="S219" s="38">
        <f>S220</f>
        <v>3957469.44</v>
      </c>
    </row>
    <row r="220" spans="1:19" ht="63.75">
      <c r="A220" s="3" t="s">
        <v>29</v>
      </c>
      <c r="B220" s="27" t="s">
        <v>101</v>
      </c>
      <c r="C220" s="27">
        <v>1</v>
      </c>
      <c r="D220" s="27">
        <v>921</v>
      </c>
      <c r="E220" s="27">
        <v>1052</v>
      </c>
      <c r="F220" s="39">
        <v>611</v>
      </c>
      <c r="G220" s="38">
        <v>4058258</v>
      </c>
      <c r="H220" s="38">
        <v>-145220.56</v>
      </c>
      <c r="I220" s="38"/>
      <c r="J220" s="38"/>
      <c r="K220" s="38"/>
      <c r="L220" s="38"/>
      <c r="M220" s="38"/>
      <c r="N220" s="40">
        <f>G220+H220</f>
        <v>3913037.44</v>
      </c>
      <c r="O220" s="38">
        <v>4102690</v>
      </c>
      <c r="P220" s="28">
        <v>-145220.56</v>
      </c>
      <c r="Q220" s="28"/>
      <c r="R220" s="28"/>
      <c r="S220" s="40">
        <f>O220+P220</f>
        <v>3957469.44</v>
      </c>
    </row>
    <row r="221" spans="1:19" ht="63.75">
      <c r="A221" s="4" t="s">
        <v>138</v>
      </c>
      <c r="B221" s="27" t="s">
        <v>101</v>
      </c>
      <c r="C221" s="27">
        <v>1</v>
      </c>
      <c r="D221" s="27">
        <v>921</v>
      </c>
      <c r="E221" s="27">
        <v>1063</v>
      </c>
      <c r="F221" s="39"/>
      <c r="G221" s="38">
        <f>G222</f>
        <v>17799900</v>
      </c>
      <c r="H221" s="38"/>
      <c r="I221" s="38"/>
      <c r="J221" s="38"/>
      <c r="K221" s="38"/>
      <c r="L221" s="38"/>
      <c r="M221" s="38"/>
      <c r="N221" s="38">
        <f aca="true" t="shared" si="23" ref="N221:O223">N222</f>
        <v>17780999.64</v>
      </c>
      <c r="O221" s="38">
        <f t="shared" si="23"/>
        <v>17904900</v>
      </c>
      <c r="P221" s="28"/>
      <c r="Q221" s="28"/>
      <c r="R221" s="28"/>
      <c r="S221" s="38">
        <f>S222</f>
        <v>17885999.64</v>
      </c>
    </row>
    <row r="222" spans="1:19" ht="38.25">
      <c r="A222" s="3" t="s">
        <v>171</v>
      </c>
      <c r="B222" s="27" t="s">
        <v>101</v>
      </c>
      <c r="C222" s="27">
        <v>1</v>
      </c>
      <c r="D222" s="27">
        <v>921</v>
      </c>
      <c r="E222" s="27">
        <v>1063</v>
      </c>
      <c r="F222" s="39">
        <v>600</v>
      </c>
      <c r="G222" s="38">
        <f>G223</f>
        <v>17799900</v>
      </c>
      <c r="H222" s="38"/>
      <c r="I222" s="38"/>
      <c r="J222" s="38"/>
      <c r="K222" s="38"/>
      <c r="L222" s="38"/>
      <c r="M222" s="38"/>
      <c r="N222" s="38">
        <f t="shared" si="23"/>
        <v>17780999.64</v>
      </c>
      <c r="O222" s="38">
        <f t="shared" si="23"/>
        <v>17904900</v>
      </c>
      <c r="P222" s="28"/>
      <c r="Q222" s="28"/>
      <c r="R222" s="28"/>
      <c r="S222" s="38">
        <f>S223</f>
        <v>17885999.64</v>
      </c>
    </row>
    <row r="223" spans="1:19" ht="12.75">
      <c r="A223" s="3" t="s">
        <v>60</v>
      </c>
      <c r="B223" s="27" t="s">
        <v>101</v>
      </c>
      <c r="C223" s="27">
        <v>1</v>
      </c>
      <c r="D223" s="27">
        <v>921</v>
      </c>
      <c r="E223" s="27">
        <v>1063</v>
      </c>
      <c r="F223" s="39">
        <v>610</v>
      </c>
      <c r="G223" s="38">
        <f>G224</f>
        <v>17799900</v>
      </c>
      <c r="H223" s="38"/>
      <c r="I223" s="38"/>
      <c r="J223" s="38"/>
      <c r="K223" s="38"/>
      <c r="L223" s="38"/>
      <c r="M223" s="38"/>
      <c r="N223" s="38">
        <f t="shared" si="23"/>
        <v>17780999.64</v>
      </c>
      <c r="O223" s="38">
        <f t="shared" si="23"/>
        <v>17904900</v>
      </c>
      <c r="P223" s="28"/>
      <c r="Q223" s="28"/>
      <c r="R223" s="28"/>
      <c r="S223" s="38">
        <f>S224</f>
        <v>17885999.64</v>
      </c>
    </row>
    <row r="224" spans="1:19" ht="63.75">
      <c r="A224" s="3" t="s">
        <v>29</v>
      </c>
      <c r="B224" s="27" t="s">
        <v>101</v>
      </c>
      <c r="C224" s="27">
        <v>1</v>
      </c>
      <c r="D224" s="27">
        <v>921</v>
      </c>
      <c r="E224" s="27">
        <v>1063</v>
      </c>
      <c r="F224" s="39">
        <v>611</v>
      </c>
      <c r="G224" s="38">
        <v>17799900</v>
      </c>
      <c r="H224" s="38">
        <v>-18900.36</v>
      </c>
      <c r="I224" s="38"/>
      <c r="J224" s="38"/>
      <c r="K224" s="38"/>
      <c r="L224" s="38"/>
      <c r="M224" s="38"/>
      <c r="N224" s="40">
        <f>G224+H224</f>
        <v>17780999.64</v>
      </c>
      <c r="O224" s="38">
        <v>17904900</v>
      </c>
      <c r="P224" s="28">
        <v>-18900.36</v>
      </c>
      <c r="Q224" s="28"/>
      <c r="R224" s="28"/>
      <c r="S224" s="40">
        <f>O224+P224</f>
        <v>17885999.64</v>
      </c>
    </row>
    <row r="225" spans="1:19" ht="63.75">
      <c r="A225" s="4" t="s">
        <v>139</v>
      </c>
      <c r="B225" s="27" t="s">
        <v>101</v>
      </c>
      <c r="C225" s="27">
        <v>1</v>
      </c>
      <c r="D225" s="27">
        <v>921</v>
      </c>
      <c r="E225" s="27">
        <v>1064</v>
      </c>
      <c r="F225" s="39"/>
      <c r="G225" s="38">
        <f>G226</f>
        <v>15444364</v>
      </c>
      <c r="H225" s="38"/>
      <c r="I225" s="38"/>
      <c r="J225" s="38"/>
      <c r="K225" s="38"/>
      <c r="L225" s="38"/>
      <c r="M225" s="38"/>
      <c r="N225" s="38">
        <f aca="true" t="shared" si="24" ref="N225:O227">N226</f>
        <v>15444364</v>
      </c>
      <c r="O225" s="38">
        <f t="shared" si="24"/>
        <v>15473662</v>
      </c>
      <c r="P225" s="28"/>
      <c r="Q225" s="28"/>
      <c r="R225" s="28"/>
      <c r="S225" s="38">
        <f>S226</f>
        <v>15473662</v>
      </c>
    </row>
    <row r="226" spans="1:19" ht="38.25">
      <c r="A226" s="3" t="s">
        <v>171</v>
      </c>
      <c r="B226" s="27" t="s">
        <v>101</v>
      </c>
      <c r="C226" s="27">
        <v>1</v>
      </c>
      <c r="D226" s="27">
        <v>921</v>
      </c>
      <c r="E226" s="27">
        <v>1064</v>
      </c>
      <c r="F226" s="39">
        <v>600</v>
      </c>
      <c r="G226" s="38">
        <f>G227</f>
        <v>15444364</v>
      </c>
      <c r="H226" s="38"/>
      <c r="I226" s="38"/>
      <c r="J226" s="38"/>
      <c r="K226" s="38"/>
      <c r="L226" s="38"/>
      <c r="M226" s="38"/>
      <c r="N226" s="38">
        <f t="shared" si="24"/>
        <v>15444364</v>
      </c>
      <c r="O226" s="38">
        <f t="shared" si="24"/>
        <v>15473662</v>
      </c>
      <c r="P226" s="28"/>
      <c r="Q226" s="28"/>
      <c r="R226" s="28"/>
      <c r="S226" s="38">
        <f>S227</f>
        <v>15473662</v>
      </c>
    </row>
    <row r="227" spans="1:19" ht="12.75">
      <c r="A227" s="3" t="s">
        <v>60</v>
      </c>
      <c r="B227" s="27" t="s">
        <v>101</v>
      </c>
      <c r="C227" s="27">
        <v>1</v>
      </c>
      <c r="D227" s="27">
        <v>921</v>
      </c>
      <c r="E227" s="27">
        <v>1064</v>
      </c>
      <c r="F227" s="39">
        <v>610</v>
      </c>
      <c r="G227" s="38">
        <f>G228</f>
        <v>15444364</v>
      </c>
      <c r="H227" s="38"/>
      <c r="I227" s="38"/>
      <c r="J227" s="38"/>
      <c r="K227" s="38"/>
      <c r="L227" s="38"/>
      <c r="M227" s="38"/>
      <c r="N227" s="38">
        <f t="shared" si="24"/>
        <v>15444364</v>
      </c>
      <c r="O227" s="38">
        <f t="shared" si="24"/>
        <v>15473662</v>
      </c>
      <c r="P227" s="28"/>
      <c r="Q227" s="28"/>
      <c r="R227" s="28"/>
      <c r="S227" s="38">
        <f>S228</f>
        <v>15473662</v>
      </c>
    </row>
    <row r="228" spans="1:19" ht="63.75">
      <c r="A228" s="3" t="s">
        <v>29</v>
      </c>
      <c r="B228" s="27" t="s">
        <v>101</v>
      </c>
      <c r="C228" s="27">
        <v>1</v>
      </c>
      <c r="D228" s="27">
        <v>921</v>
      </c>
      <c r="E228" s="27">
        <v>1064</v>
      </c>
      <c r="F228" s="39">
        <v>611</v>
      </c>
      <c r="G228" s="38">
        <v>15444364</v>
      </c>
      <c r="H228" s="38"/>
      <c r="I228" s="38"/>
      <c r="J228" s="38"/>
      <c r="K228" s="38"/>
      <c r="L228" s="38"/>
      <c r="M228" s="38"/>
      <c r="N228" s="38">
        <v>15444364</v>
      </c>
      <c r="O228" s="38">
        <v>15473662</v>
      </c>
      <c r="P228" s="28"/>
      <c r="Q228" s="28"/>
      <c r="R228" s="28"/>
      <c r="S228" s="38">
        <v>15473662</v>
      </c>
    </row>
    <row r="229" spans="1:19" ht="25.5">
      <c r="A229" s="4" t="s">
        <v>140</v>
      </c>
      <c r="B229" s="27" t="s">
        <v>101</v>
      </c>
      <c r="C229" s="27">
        <v>1</v>
      </c>
      <c r="D229" s="27">
        <v>921</v>
      </c>
      <c r="E229" s="27">
        <v>1065</v>
      </c>
      <c r="F229" s="39"/>
      <c r="G229" s="38">
        <f>G230</f>
        <v>6112319</v>
      </c>
      <c r="H229" s="38"/>
      <c r="I229" s="38"/>
      <c r="J229" s="38"/>
      <c r="K229" s="38"/>
      <c r="L229" s="38"/>
      <c r="M229" s="38"/>
      <c r="N229" s="38">
        <f aca="true" t="shared" si="25" ref="N229:O231">N230</f>
        <v>6107313.44</v>
      </c>
      <c r="O229" s="38">
        <f t="shared" si="25"/>
        <v>6122471</v>
      </c>
      <c r="P229" s="28"/>
      <c r="Q229" s="28"/>
      <c r="R229" s="28"/>
      <c r="S229" s="38">
        <f>S230</f>
        <v>6117465.44</v>
      </c>
    </row>
    <row r="230" spans="1:19" ht="38.25">
      <c r="A230" s="3" t="s">
        <v>171</v>
      </c>
      <c r="B230" s="27" t="s">
        <v>101</v>
      </c>
      <c r="C230" s="27">
        <v>1</v>
      </c>
      <c r="D230" s="27">
        <v>921</v>
      </c>
      <c r="E230" s="27">
        <v>1065</v>
      </c>
      <c r="F230" s="39">
        <v>600</v>
      </c>
      <c r="G230" s="38">
        <f>G231</f>
        <v>6112319</v>
      </c>
      <c r="H230" s="38"/>
      <c r="I230" s="38"/>
      <c r="J230" s="38"/>
      <c r="K230" s="38"/>
      <c r="L230" s="38"/>
      <c r="M230" s="38"/>
      <c r="N230" s="38">
        <f t="shared" si="25"/>
        <v>6107313.44</v>
      </c>
      <c r="O230" s="38">
        <f t="shared" si="25"/>
        <v>6122471</v>
      </c>
      <c r="P230" s="28"/>
      <c r="Q230" s="28"/>
      <c r="R230" s="28"/>
      <c r="S230" s="38">
        <f>S231</f>
        <v>6117465.44</v>
      </c>
    </row>
    <row r="231" spans="1:19" ht="12.75">
      <c r="A231" s="3" t="s">
        <v>60</v>
      </c>
      <c r="B231" s="27" t="s">
        <v>101</v>
      </c>
      <c r="C231" s="27">
        <v>1</v>
      </c>
      <c r="D231" s="27">
        <v>921</v>
      </c>
      <c r="E231" s="27">
        <v>1065</v>
      </c>
      <c r="F231" s="39">
        <v>610</v>
      </c>
      <c r="G231" s="38">
        <f>G232</f>
        <v>6112319</v>
      </c>
      <c r="H231" s="38"/>
      <c r="I231" s="38"/>
      <c r="J231" s="38"/>
      <c r="K231" s="38"/>
      <c r="L231" s="38"/>
      <c r="M231" s="38"/>
      <c r="N231" s="38">
        <f t="shared" si="25"/>
        <v>6107313.44</v>
      </c>
      <c r="O231" s="38">
        <f t="shared" si="25"/>
        <v>6122471</v>
      </c>
      <c r="P231" s="28"/>
      <c r="Q231" s="28"/>
      <c r="R231" s="28"/>
      <c r="S231" s="38">
        <f>S232</f>
        <v>6117465.44</v>
      </c>
    </row>
    <row r="232" spans="1:19" ht="63.75">
      <c r="A232" s="3" t="s">
        <v>29</v>
      </c>
      <c r="B232" s="27" t="s">
        <v>101</v>
      </c>
      <c r="C232" s="27">
        <v>1</v>
      </c>
      <c r="D232" s="27">
        <v>921</v>
      </c>
      <c r="E232" s="27">
        <v>1065</v>
      </c>
      <c r="F232" s="39">
        <v>611</v>
      </c>
      <c r="G232" s="38">
        <v>6112319</v>
      </c>
      <c r="H232" s="38">
        <v>-5005.56</v>
      </c>
      <c r="I232" s="38"/>
      <c r="J232" s="38"/>
      <c r="K232" s="38"/>
      <c r="L232" s="38"/>
      <c r="M232" s="38"/>
      <c r="N232" s="40">
        <f>G232+H232</f>
        <v>6107313.44</v>
      </c>
      <c r="O232" s="38">
        <v>6122471</v>
      </c>
      <c r="P232" s="28">
        <v>-5005.56</v>
      </c>
      <c r="Q232" s="28"/>
      <c r="R232" s="28"/>
      <c r="S232" s="40">
        <f>O232+P232</f>
        <v>6117465.44</v>
      </c>
    </row>
    <row r="233" spans="1:19" ht="89.25">
      <c r="A233" s="4" t="s">
        <v>141</v>
      </c>
      <c r="B233" s="27" t="s">
        <v>101</v>
      </c>
      <c r="C233" s="27">
        <v>1</v>
      </c>
      <c r="D233" s="27">
        <v>921</v>
      </c>
      <c r="E233" s="27">
        <v>1470</v>
      </c>
      <c r="F233" s="39"/>
      <c r="G233" s="38">
        <f>G234</f>
        <v>177906971</v>
      </c>
      <c r="H233" s="38"/>
      <c r="I233" s="38"/>
      <c r="J233" s="38"/>
      <c r="K233" s="38"/>
      <c r="L233" s="38"/>
      <c r="M233" s="38"/>
      <c r="N233" s="38">
        <f aca="true" t="shared" si="26" ref="N233:O235">N234</f>
        <v>177906971</v>
      </c>
      <c r="O233" s="38">
        <f t="shared" si="26"/>
        <v>177906971</v>
      </c>
      <c r="P233" s="28"/>
      <c r="Q233" s="28"/>
      <c r="R233" s="28"/>
      <c r="S233" s="38">
        <f>S234</f>
        <v>177906971</v>
      </c>
    </row>
    <row r="234" spans="1:19" ht="38.25">
      <c r="A234" s="3" t="s">
        <v>171</v>
      </c>
      <c r="B234" s="27" t="s">
        <v>101</v>
      </c>
      <c r="C234" s="27">
        <v>1</v>
      </c>
      <c r="D234" s="27">
        <v>921</v>
      </c>
      <c r="E234" s="27">
        <v>1470</v>
      </c>
      <c r="F234" s="39" t="s">
        <v>28</v>
      </c>
      <c r="G234" s="38">
        <f>G235</f>
        <v>177906971</v>
      </c>
      <c r="H234" s="38"/>
      <c r="I234" s="38"/>
      <c r="J234" s="38"/>
      <c r="K234" s="38"/>
      <c r="L234" s="38"/>
      <c r="M234" s="38"/>
      <c r="N234" s="38">
        <f t="shared" si="26"/>
        <v>177906971</v>
      </c>
      <c r="O234" s="38">
        <f t="shared" si="26"/>
        <v>177906971</v>
      </c>
      <c r="P234" s="28"/>
      <c r="Q234" s="28"/>
      <c r="R234" s="28"/>
      <c r="S234" s="38">
        <f>S235</f>
        <v>177906971</v>
      </c>
    </row>
    <row r="235" spans="1:19" ht="12.75">
      <c r="A235" s="3" t="s">
        <v>60</v>
      </c>
      <c r="B235" s="27" t="s">
        <v>101</v>
      </c>
      <c r="C235" s="27">
        <v>1</v>
      </c>
      <c r="D235" s="27">
        <v>921</v>
      </c>
      <c r="E235" s="27">
        <v>1470</v>
      </c>
      <c r="F235" s="39">
        <v>610</v>
      </c>
      <c r="G235" s="38">
        <f>G236</f>
        <v>177906971</v>
      </c>
      <c r="H235" s="38"/>
      <c r="I235" s="38"/>
      <c r="J235" s="38"/>
      <c r="K235" s="38"/>
      <c r="L235" s="38"/>
      <c r="M235" s="38"/>
      <c r="N235" s="38">
        <f t="shared" si="26"/>
        <v>177906971</v>
      </c>
      <c r="O235" s="38">
        <f t="shared" si="26"/>
        <v>177906971</v>
      </c>
      <c r="P235" s="28"/>
      <c r="Q235" s="28"/>
      <c r="R235" s="28"/>
      <c r="S235" s="38">
        <f>S236</f>
        <v>177906971</v>
      </c>
    </row>
    <row r="236" spans="1:19" ht="63.75">
      <c r="A236" s="3" t="s">
        <v>29</v>
      </c>
      <c r="B236" s="27" t="s">
        <v>101</v>
      </c>
      <c r="C236" s="27">
        <v>1</v>
      </c>
      <c r="D236" s="27">
        <v>921</v>
      </c>
      <c r="E236" s="27">
        <v>1470</v>
      </c>
      <c r="F236" s="39" t="s">
        <v>30</v>
      </c>
      <c r="G236" s="38">
        <v>177906971</v>
      </c>
      <c r="H236" s="38"/>
      <c r="I236" s="38"/>
      <c r="J236" s="38"/>
      <c r="K236" s="38"/>
      <c r="L236" s="38"/>
      <c r="M236" s="38"/>
      <c r="N236" s="38">
        <v>177906971</v>
      </c>
      <c r="O236" s="38">
        <v>177906971</v>
      </c>
      <c r="P236" s="28"/>
      <c r="Q236" s="28"/>
      <c r="R236" s="28"/>
      <c r="S236" s="38">
        <v>177906971</v>
      </c>
    </row>
    <row r="237" spans="1:19" ht="38.25">
      <c r="A237" s="5" t="s">
        <v>42</v>
      </c>
      <c r="B237" s="27" t="s">
        <v>101</v>
      </c>
      <c r="C237" s="27">
        <v>1</v>
      </c>
      <c r="D237" s="27">
        <v>921</v>
      </c>
      <c r="E237" s="27">
        <v>1471</v>
      </c>
      <c r="F237" s="39"/>
      <c r="G237" s="38">
        <f>G238</f>
        <v>123777490</v>
      </c>
      <c r="H237" s="38"/>
      <c r="I237" s="38"/>
      <c r="J237" s="38"/>
      <c r="K237" s="38"/>
      <c r="L237" s="38"/>
      <c r="M237" s="38"/>
      <c r="N237" s="38">
        <f aca="true" t="shared" si="27" ref="N237:O239">N238</f>
        <v>123777490</v>
      </c>
      <c r="O237" s="38">
        <f t="shared" si="27"/>
        <v>123777490</v>
      </c>
      <c r="P237" s="28"/>
      <c r="Q237" s="28"/>
      <c r="R237" s="28"/>
      <c r="S237" s="38">
        <f>S238</f>
        <v>123777490</v>
      </c>
    </row>
    <row r="238" spans="1:19" ht="38.25">
      <c r="A238" s="3" t="s">
        <v>171</v>
      </c>
      <c r="B238" s="27" t="s">
        <v>101</v>
      </c>
      <c r="C238" s="27">
        <v>1</v>
      </c>
      <c r="D238" s="27">
        <v>921</v>
      </c>
      <c r="E238" s="27">
        <v>1471</v>
      </c>
      <c r="F238" s="39" t="s">
        <v>28</v>
      </c>
      <c r="G238" s="38">
        <f>G239</f>
        <v>123777490</v>
      </c>
      <c r="H238" s="38"/>
      <c r="I238" s="38"/>
      <c r="J238" s="38"/>
      <c r="K238" s="38"/>
      <c r="L238" s="38"/>
      <c r="M238" s="38"/>
      <c r="N238" s="38">
        <f t="shared" si="27"/>
        <v>123777490</v>
      </c>
      <c r="O238" s="38">
        <f t="shared" si="27"/>
        <v>123777490</v>
      </c>
      <c r="P238" s="28"/>
      <c r="Q238" s="28"/>
      <c r="R238" s="28"/>
      <c r="S238" s="38">
        <f>S239</f>
        <v>123777490</v>
      </c>
    </row>
    <row r="239" spans="1:19" ht="12.75">
      <c r="A239" s="3" t="s">
        <v>60</v>
      </c>
      <c r="B239" s="27" t="s">
        <v>101</v>
      </c>
      <c r="C239" s="27">
        <v>1</v>
      </c>
      <c r="D239" s="27">
        <v>921</v>
      </c>
      <c r="E239" s="27">
        <v>1471</v>
      </c>
      <c r="F239" s="39">
        <v>610</v>
      </c>
      <c r="G239" s="38">
        <f>G240</f>
        <v>123777490</v>
      </c>
      <c r="H239" s="38"/>
      <c r="I239" s="38"/>
      <c r="J239" s="38"/>
      <c r="K239" s="38"/>
      <c r="L239" s="38"/>
      <c r="M239" s="38"/>
      <c r="N239" s="38">
        <f t="shared" si="27"/>
        <v>123777490</v>
      </c>
      <c r="O239" s="38">
        <f t="shared" si="27"/>
        <v>123777490</v>
      </c>
      <c r="P239" s="28"/>
      <c r="Q239" s="28"/>
      <c r="R239" s="28"/>
      <c r="S239" s="38">
        <f>S240</f>
        <v>123777490</v>
      </c>
    </row>
    <row r="240" spans="1:19" ht="63.75">
      <c r="A240" s="3" t="s">
        <v>29</v>
      </c>
      <c r="B240" s="27" t="s">
        <v>101</v>
      </c>
      <c r="C240" s="27">
        <v>1</v>
      </c>
      <c r="D240" s="27">
        <v>921</v>
      </c>
      <c r="E240" s="27">
        <v>1471</v>
      </c>
      <c r="F240" s="39" t="s">
        <v>30</v>
      </c>
      <c r="G240" s="38">
        <v>123777490</v>
      </c>
      <c r="H240" s="38"/>
      <c r="I240" s="38"/>
      <c r="J240" s="38"/>
      <c r="K240" s="38"/>
      <c r="L240" s="38"/>
      <c r="M240" s="38"/>
      <c r="N240" s="38">
        <v>123777490</v>
      </c>
      <c r="O240" s="38">
        <v>123777490</v>
      </c>
      <c r="P240" s="28"/>
      <c r="Q240" s="28"/>
      <c r="R240" s="28"/>
      <c r="S240" s="38">
        <v>123777490</v>
      </c>
    </row>
    <row r="241" spans="1:19" ht="63.75">
      <c r="A241" s="4" t="s">
        <v>142</v>
      </c>
      <c r="B241" s="27" t="s">
        <v>101</v>
      </c>
      <c r="C241" s="27">
        <v>1</v>
      </c>
      <c r="D241" s="27">
        <v>921</v>
      </c>
      <c r="E241" s="27">
        <v>1477</v>
      </c>
      <c r="F241" s="39"/>
      <c r="G241" s="38">
        <f>G242</f>
        <v>944974</v>
      </c>
      <c r="H241" s="38"/>
      <c r="I241" s="38"/>
      <c r="J241" s="38"/>
      <c r="K241" s="38"/>
      <c r="L241" s="38"/>
      <c r="M241" s="38"/>
      <c r="N241" s="38">
        <f aca="true" t="shared" si="28" ref="N241:O243">N242</f>
        <v>944974</v>
      </c>
      <c r="O241" s="38">
        <f t="shared" si="28"/>
        <v>815194</v>
      </c>
      <c r="P241" s="28"/>
      <c r="Q241" s="28"/>
      <c r="R241" s="28"/>
      <c r="S241" s="38">
        <f>S242</f>
        <v>815194</v>
      </c>
    </row>
    <row r="242" spans="1:19" ht="38.25">
      <c r="A242" s="3" t="s">
        <v>171</v>
      </c>
      <c r="B242" s="27" t="s">
        <v>101</v>
      </c>
      <c r="C242" s="27">
        <v>1</v>
      </c>
      <c r="D242" s="27">
        <v>921</v>
      </c>
      <c r="E242" s="27">
        <v>1477</v>
      </c>
      <c r="F242" s="39" t="s">
        <v>28</v>
      </c>
      <c r="G242" s="38">
        <f>G243</f>
        <v>944974</v>
      </c>
      <c r="H242" s="38"/>
      <c r="I242" s="38"/>
      <c r="J242" s="38"/>
      <c r="K242" s="38"/>
      <c r="L242" s="38"/>
      <c r="M242" s="38"/>
      <c r="N242" s="38">
        <f t="shared" si="28"/>
        <v>944974</v>
      </c>
      <c r="O242" s="38">
        <f t="shared" si="28"/>
        <v>815194</v>
      </c>
      <c r="P242" s="28"/>
      <c r="Q242" s="28"/>
      <c r="R242" s="28"/>
      <c r="S242" s="38">
        <f>S243</f>
        <v>815194</v>
      </c>
    </row>
    <row r="243" spans="1:19" ht="12.75">
      <c r="A243" s="3" t="s">
        <v>60</v>
      </c>
      <c r="B243" s="27" t="s">
        <v>101</v>
      </c>
      <c r="C243" s="27">
        <v>1</v>
      </c>
      <c r="D243" s="27">
        <v>921</v>
      </c>
      <c r="E243" s="27">
        <v>1477</v>
      </c>
      <c r="F243" s="39">
        <v>610</v>
      </c>
      <c r="G243" s="38">
        <f>G244</f>
        <v>944974</v>
      </c>
      <c r="H243" s="38"/>
      <c r="I243" s="38"/>
      <c r="J243" s="38"/>
      <c r="K243" s="38"/>
      <c r="L243" s="38"/>
      <c r="M243" s="38"/>
      <c r="N243" s="38">
        <f t="shared" si="28"/>
        <v>944974</v>
      </c>
      <c r="O243" s="38">
        <f t="shared" si="28"/>
        <v>815194</v>
      </c>
      <c r="P243" s="28"/>
      <c r="Q243" s="28"/>
      <c r="R243" s="28"/>
      <c r="S243" s="38">
        <f>S244</f>
        <v>815194</v>
      </c>
    </row>
    <row r="244" spans="1:19" ht="63.75">
      <c r="A244" s="3" t="s">
        <v>29</v>
      </c>
      <c r="B244" s="27" t="s">
        <v>101</v>
      </c>
      <c r="C244" s="27">
        <v>1</v>
      </c>
      <c r="D244" s="27">
        <v>921</v>
      </c>
      <c r="E244" s="27">
        <v>1477</v>
      </c>
      <c r="F244" s="39" t="s">
        <v>30</v>
      </c>
      <c r="G244" s="40">
        <v>944974</v>
      </c>
      <c r="H244" s="40"/>
      <c r="I244" s="40"/>
      <c r="J244" s="40"/>
      <c r="K244" s="40"/>
      <c r="L244" s="40"/>
      <c r="M244" s="40"/>
      <c r="N244" s="40">
        <v>944974</v>
      </c>
      <c r="O244" s="40">
        <v>815194</v>
      </c>
      <c r="P244" s="28"/>
      <c r="Q244" s="28"/>
      <c r="R244" s="28"/>
      <c r="S244" s="40">
        <v>815194</v>
      </c>
    </row>
    <row r="245" spans="1:19" ht="25.5">
      <c r="A245" s="30" t="s">
        <v>103</v>
      </c>
      <c r="B245" s="31" t="s">
        <v>101</v>
      </c>
      <c r="C245" s="31">
        <v>2</v>
      </c>
      <c r="D245" s="31"/>
      <c r="E245" s="31"/>
      <c r="F245" s="39"/>
      <c r="G245" s="33">
        <f>G246</f>
        <v>31218544</v>
      </c>
      <c r="H245" s="33"/>
      <c r="I245" s="33"/>
      <c r="J245" s="33"/>
      <c r="K245" s="33"/>
      <c r="L245" s="33"/>
      <c r="M245" s="33"/>
      <c r="N245" s="33">
        <f>N246</f>
        <v>32760738.67</v>
      </c>
      <c r="O245" s="33">
        <f>O246</f>
        <v>31235310</v>
      </c>
      <c r="P245" s="28"/>
      <c r="Q245" s="28"/>
      <c r="R245" s="28"/>
      <c r="S245" s="33">
        <f>S246</f>
        <v>31235310</v>
      </c>
    </row>
    <row r="246" spans="1:19" ht="25.5">
      <c r="A246" s="30" t="s">
        <v>63</v>
      </c>
      <c r="B246" s="31" t="s">
        <v>101</v>
      </c>
      <c r="C246" s="31">
        <v>2</v>
      </c>
      <c r="D246" s="31">
        <v>921</v>
      </c>
      <c r="E246" s="31"/>
      <c r="F246" s="39"/>
      <c r="G246" s="33">
        <f>G247+G258+G262+G266+G274</f>
        <v>31218544</v>
      </c>
      <c r="H246" s="33"/>
      <c r="I246" s="33"/>
      <c r="J246" s="33"/>
      <c r="K246" s="33"/>
      <c r="L246" s="33"/>
      <c r="M246" s="33"/>
      <c r="N246" s="33">
        <f>N247+N258+N262+N266+N274+N270</f>
        <v>32760738.67</v>
      </c>
      <c r="O246" s="33">
        <f>O247+O258+O262+O266+O274</f>
        <v>31235310</v>
      </c>
      <c r="P246" s="28"/>
      <c r="Q246" s="28"/>
      <c r="R246" s="28"/>
      <c r="S246" s="33">
        <f>S247+S258+S262+S266+S274</f>
        <v>31235310</v>
      </c>
    </row>
    <row r="247" spans="1:19" ht="38.25">
      <c r="A247" s="41" t="s">
        <v>85</v>
      </c>
      <c r="B247" s="27" t="s">
        <v>101</v>
      </c>
      <c r="C247" s="27">
        <v>2</v>
      </c>
      <c r="D247" s="27">
        <v>921</v>
      </c>
      <c r="E247" s="27">
        <v>1004</v>
      </c>
      <c r="F247" s="37" t="s">
        <v>0</v>
      </c>
      <c r="G247" s="38">
        <f>G248+G252+G254</f>
        <v>4850000</v>
      </c>
      <c r="H247" s="38"/>
      <c r="I247" s="38"/>
      <c r="J247" s="38"/>
      <c r="K247" s="38"/>
      <c r="L247" s="38"/>
      <c r="M247" s="38"/>
      <c r="N247" s="38">
        <f>N248+N252+N254</f>
        <v>4850000</v>
      </c>
      <c r="O247" s="38">
        <f>O248+O252+O254</f>
        <v>4855000</v>
      </c>
      <c r="P247" s="28"/>
      <c r="Q247" s="28"/>
      <c r="R247" s="28"/>
      <c r="S247" s="38">
        <f>S248+S252+S254</f>
        <v>4855000</v>
      </c>
    </row>
    <row r="248" spans="1:19" ht="76.5">
      <c r="A248" s="3" t="s">
        <v>14</v>
      </c>
      <c r="B248" s="27" t="s">
        <v>101</v>
      </c>
      <c r="C248" s="27">
        <v>2</v>
      </c>
      <c r="D248" s="27">
        <v>921</v>
      </c>
      <c r="E248" s="27">
        <v>1004</v>
      </c>
      <c r="F248" s="39" t="s">
        <v>15</v>
      </c>
      <c r="G248" s="38">
        <f>G249</f>
        <v>4469765</v>
      </c>
      <c r="H248" s="38"/>
      <c r="I248" s="38"/>
      <c r="J248" s="38"/>
      <c r="K248" s="38"/>
      <c r="L248" s="38"/>
      <c r="M248" s="38"/>
      <c r="N248" s="38">
        <f>N249</f>
        <v>4469765</v>
      </c>
      <c r="O248" s="38">
        <f>O249</f>
        <v>4469765</v>
      </c>
      <c r="P248" s="28"/>
      <c r="Q248" s="28"/>
      <c r="R248" s="28"/>
      <c r="S248" s="38">
        <f>S249</f>
        <v>4469765</v>
      </c>
    </row>
    <row r="249" spans="1:19" ht="25.5">
      <c r="A249" s="3" t="s">
        <v>16</v>
      </c>
      <c r="B249" s="27" t="s">
        <v>101</v>
      </c>
      <c r="C249" s="27">
        <v>2</v>
      </c>
      <c r="D249" s="27">
        <v>921</v>
      </c>
      <c r="E249" s="27">
        <v>1004</v>
      </c>
      <c r="F249" s="39" t="s">
        <v>17</v>
      </c>
      <c r="G249" s="38">
        <f>G250+G251</f>
        <v>4469765</v>
      </c>
      <c r="H249" s="38"/>
      <c r="I249" s="38"/>
      <c r="J249" s="38"/>
      <c r="K249" s="38"/>
      <c r="L249" s="38"/>
      <c r="M249" s="38"/>
      <c r="N249" s="38">
        <f>N250+N251</f>
        <v>4469765</v>
      </c>
      <c r="O249" s="38">
        <f>O250+O251</f>
        <v>4469765</v>
      </c>
      <c r="P249" s="28"/>
      <c r="Q249" s="28"/>
      <c r="R249" s="28"/>
      <c r="S249" s="38">
        <f>S250+S251</f>
        <v>4469765</v>
      </c>
    </row>
    <row r="250" spans="1:19" ht="25.5">
      <c r="A250" s="3" t="s">
        <v>16</v>
      </c>
      <c r="B250" s="27" t="s">
        <v>101</v>
      </c>
      <c r="C250" s="27">
        <v>2</v>
      </c>
      <c r="D250" s="27">
        <v>921</v>
      </c>
      <c r="E250" s="27">
        <v>1004</v>
      </c>
      <c r="F250" s="39">
        <v>121</v>
      </c>
      <c r="G250" s="40">
        <v>4325665</v>
      </c>
      <c r="H250" s="40"/>
      <c r="I250" s="40"/>
      <c r="J250" s="40"/>
      <c r="K250" s="40"/>
      <c r="L250" s="40"/>
      <c r="M250" s="40"/>
      <c r="N250" s="40">
        <v>4325665</v>
      </c>
      <c r="O250" s="40">
        <v>4325665</v>
      </c>
      <c r="P250" s="28"/>
      <c r="Q250" s="28"/>
      <c r="R250" s="28"/>
      <c r="S250" s="40">
        <v>4325665</v>
      </c>
    </row>
    <row r="251" spans="1:19" ht="38.25">
      <c r="A251" s="3" t="s">
        <v>71</v>
      </c>
      <c r="B251" s="27" t="s">
        <v>101</v>
      </c>
      <c r="C251" s="27">
        <v>2</v>
      </c>
      <c r="D251" s="27">
        <v>921</v>
      </c>
      <c r="E251" s="27">
        <v>1004</v>
      </c>
      <c r="F251" s="39">
        <v>122</v>
      </c>
      <c r="G251" s="40">
        <v>144100</v>
      </c>
      <c r="H251" s="40"/>
      <c r="I251" s="40"/>
      <c r="J251" s="40"/>
      <c r="K251" s="40"/>
      <c r="L251" s="40"/>
      <c r="M251" s="40"/>
      <c r="N251" s="40">
        <v>144100</v>
      </c>
      <c r="O251" s="40">
        <v>144100</v>
      </c>
      <c r="P251" s="28"/>
      <c r="Q251" s="28"/>
      <c r="R251" s="28"/>
      <c r="S251" s="40">
        <v>144100</v>
      </c>
    </row>
    <row r="252" spans="1:19" ht="25.5">
      <c r="A252" s="3" t="s">
        <v>18</v>
      </c>
      <c r="B252" s="27" t="s">
        <v>101</v>
      </c>
      <c r="C252" s="27">
        <v>2</v>
      </c>
      <c r="D252" s="27">
        <v>921</v>
      </c>
      <c r="E252" s="27">
        <v>1004</v>
      </c>
      <c r="F252" s="39" t="s">
        <v>19</v>
      </c>
      <c r="G252" s="38">
        <f>G253</f>
        <v>377035</v>
      </c>
      <c r="H252" s="38"/>
      <c r="I252" s="38"/>
      <c r="J252" s="38"/>
      <c r="K252" s="38"/>
      <c r="L252" s="38"/>
      <c r="M252" s="38"/>
      <c r="N252" s="38">
        <f>N253</f>
        <v>377035</v>
      </c>
      <c r="O252" s="38">
        <f>O253</f>
        <v>382035</v>
      </c>
      <c r="P252" s="28"/>
      <c r="Q252" s="28"/>
      <c r="R252" s="28"/>
      <c r="S252" s="38">
        <f>S253</f>
        <v>382035</v>
      </c>
    </row>
    <row r="253" spans="1:19" ht="38.25">
      <c r="A253" s="3" t="s">
        <v>20</v>
      </c>
      <c r="B253" s="27" t="s">
        <v>101</v>
      </c>
      <c r="C253" s="27">
        <v>2</v>
      </c>
      <c r="D253" s="27">
        <v>921</v>
      </c>
      <c r="E253" s="27">
        <v>1004</v>
      </c>
      <c r="F253" s="39" t="s">
        <v>21</v>
      </c>
      <c r="G253" s="40">
        <v>377035</v>
      </c>
      <c r="H253" s="40"/>
      <c r="I253" s="40"/>
      <c r="J253" s="40"/>
      <c r="K253" s="40"/>
      <c r="L253" s="40"/>
      <c r="M253" s="40"/>
      <c r="N253" s="40">
        <v>377035</v>
      </c>
      <c r="O253" s="40">
        <v>382035</v>
      </c>
      <c r="P253" s="28"/>
      <c r="Q253" s="28"/>
      <c r="R253" s="28"/>
      <c r="S253" s="40">
        <v>382035</v>
      </c>
    </row>
    <row r="254" spans="1:19" ht="12.75">
      <c r="A254" s="3" t="s">
        <v>22</v>
      </c>
      <c r="B254" s="27" t="s">
        <v>101</v>
      </c>
      <c r="C254" s="27">
        <v>2</v>
      </c>
      <c r="D254" s="27">
        <v>921</v>
      </c>
      <c r="E254" s="27">
        <v>1004</v>
      </c>
      <c r="F254" s="39" t="s">
        <v>23</v>
      </c>
      <c r="G254" s="38">
        <f>G255</f>
        <v>3200</v>
      </c>
      <c r="H254" s="38"/>
      <c r="I254" s="38"/>
      <c r="J254" s="38"/>
      <c r="K254" s="38"/>
      <c r="L254" s="38"/>
      <c r="M254" s="38"/>
      <c r="N254" s="38">
        <f>N255</f>
        <v>3200</v>
      </c>
      <c r="O254" s="38">
        <f>O255</f>
        <v>3200</v>
      </c>
      <c r="P254" s="28"/>
      <c r="Q254" s="28"/>
      <c r="R254" s="28"/>
      <c r="S254" s="38">
        <f>S255</f>
        <v>3200</v>
      </c>
    </row>
    <row r="255" spans="1:19" ht="12.75">
      <c r="A255" s="3" t="s">
        <v>51</v>
      </c>
      <c r="B255" s="27" t="s">
        <v>101</v>
      </c>
      <c r="C255" s="27">
        <v>2</v>
      </c>
      <c r="D255" s="27">
        <v>921</v>
      </c>
      <c r="E255" s="27">
        <v>1004</v>
      </c>
      <c r="F255" s="39">
        <v>850</v>
      </c>
      <c r="G255" s="38">
        <f>G256+G257</f>
        <v>3200</v>
      </c>
      <c r="H255" s="38"/>
      <c r="I255" s="38"/>
      <c r="J255" s="38"/>
      <c r="K255" s="38"/>
      <c r="L255" s="38"/>
      <c r="M255" s="38"/>
      <c r="N255" s="38">
        <f>N256+N257</f>
        <v>3200</v>
      </c>
      <c r="O255" s="38">
        <f>O256+O257</f>
        <v>3200</v>
      </c>
      <c r="P255" s="28"/>
      <c r="Q255" s="28"/>
      <c r="R255" s="28"/>
      <c r="S255" s="38">
        <f>S256+S257</f>
        <v>3200</v>
      </c>
    </row>
    <row r="256" spans="1:19" ht="25.5" hidden="1">
      <c r="A256" s="3" t="s">
        <v>24</v>
      </c>
      <c r="B256" s="27" t="s">
        <v>101</v>
      </c>
      <c r="C256" s="27">
        <v>2</v>
      </c>
      <c r="D256" s="27">
        <v>921</v>
      </c>
      <c r="E256" s="27">
        <v>1004</v>
      </c>
      <c r="F256" s="39" t="s">
        <v>25</v>
      </c>
      <c r="G256" s="38">
        <v>0</v>
      </c>
      <c r="H256" s="38"/>
      <c r="I256" s="38"/>
      <c r="J256" s="38"/>
      <c r="K256" s="38"/>
      <c r="L256" s="38"/>
      <c r="M256" s="38"/>
      <c r="N256" s="38">
        <v>0</v>
      </c>
      <c r="O256" s="38">
        <v>0</v>
      </c>
      <c r="P256" s="28"/>
      <c r="Q256" s="28"/>
      <c r="R256" s="28"/>
      <c r="S256" s="38">
        <v>0</v>
      </c>
    </row>
    <row r="257" spans="1:19" ht="25.5">
      <c r="A257" s="3" t="s">
        <v>26</v>
      </c>
      <c r="B257" s="27" t="s">
        <v>101</v>
      </c>
      <c r="C257" s="27">
        <v>2</v>
      </c>
      <c r="D257" s="27">
        <v>921</v>
      </c>
      <c r="E257" s="27">
        <v>1004</v>
      </c>
      <c r="F257" s="39" t="s">
        <v>27</v>
      </c>
      <c r="G257" s="38">
        <v>3200</v>
      </c>
      <c r="H257" s="38"/>
      <c r="I257" s="38"/>
      <c r="J257" s="38"/>
      <c r="K257" s="38"/>
      <c r="L257" s="38"/>
      <c r="M257" s="38"/>
      <c r="N257" s="38">
        <v>3200</v>
      </c>
      <c r="O257" s="38">
        <v>3200</v>
      </c>
      <c r="P257" s="28"/>
      <c r="Q257" s="28"/>
      <c r="R257" s="28"/>
      <c r="S257" s="38">
        <v>3200</v>
      </c>
    </row>
    <row r="258" spans="1:19" ht="89.25">
      <c r="A258" s="4" t="s">
        <v>143</v>
      </c>
      <c r="B258" s="27" t="s">
        <v>101</v>
      </c>
      <c r="C258" s="27">
        <v>2</v>
      </c>
      <c r="D258" s="27">
        <v>921</v>
      </c>
      <c r="E258" s="27">
        <v>1071</v>
      </c>
      <c r="F258" s="37" t="s">
        <v>0</v>
      </c>
      <c r="G258" s="38">
        <f>G259</f>
        <v>1231902</v>
      </c>
      <c r="H258" s="38"/>
      <c r="I258" s="38"/>
      <c r="J258" s="38"/>
      <c r="K258" s="38"/>
      <c r="L258" s="38"/>
      <c r="M258" s="38"/>
      <c r="N258" s="38">
        <f aca="true" t="shared" si="29" ref="N258:O260">N259</f>
        <v>1231902</v>
      </c>
      <c r="O258" s="38">
        <f t="shared" si="29"/>
        <v>1240198</v>
      </c>
      <c r="P258" s="28"/>
      <c r="Q258" s="28"/>
      <c r="R258" s="28"/>
      <c r="S258" s="38">
        <f>S259</f>
        <v>1240198</v>
      </c>
    </row>
    <row r="259" spans="1:19" ht="38.25">
      <c r="A259" s="3" t="s">
        <v>171</v>
      </c>
      <c r="B259" s="27" t="s">
        <v>101</v>
      </c>
      <c r="C259" s="27">
        <v>2</v>
      </c>
      <c r="D259" s="27">
        <v>921</v>
      </c>
      <c r="E259" s="27">
        <v>1071</v>
      </c>
      <c r="F259" s="39" t="s">
        <v>28</v>
      </c>
      <c r="G259" s="38">
        <f>G260</f>
        <v>1231902</v>
      </c>
      <c r="H259" s="38"/>
      <c r="I259" s="38"/>
      <c r="J259" s="38"/>
      <c r="K259" s="38"/>
      <c r="L259" s="38"/>
      <c r="M259" s="38"/>
      <c r="N259" s="38">
        <f t="shared" si="29"/>
        <v>1231902</v>
      </c>
      <c r="O259" s="38">
        <f t="shared" si="29"/>
        <v>1240198</v>
      </c>
      <c r="P259" s="28"/>
      <c r="Q259" s="28"/>
      <c r="R259" s="28"/>
      <c r="S259" s="38">
        <f>S260</f>
        <v>1240198</v>
      </c>
    </row>
    <row r="260" spans="1:19" ht="12.75">
      <c r="A260" s="3" t="s">
        <v>60</v>
      </c>
      <c r="B260" s="27" t="s">
        <v>101</v>
      </c>
      <c r="C260" s="27">
        <v>2</v>
      </c>
      <c r="D260" s="27">
        <v>921</v>
      </c>
      <c r="E260" s="27">
        <v>1071</v>
      </c>
      <c r="F260" s="39">
        <v>610</v>
      </c>
      <c r="G260" s="38">
        <f>G261</f>
        <v>1231902</v>
      </c>
      <c r="H260" s="38"/>
      <c r="I260" s="38"/>
      <c r="J260" s="38"/>
      <c r="K260" s="38"/>
      <c r="L260" s="38"/>
      <c r="M260" s="38"/>
      <c r="N260" s="38">
        <f t="shared" si="29"/>
        <v>1231902</v>
      </c>
      <c r="O260" s="38">
        <f t="shared" si="29"/>
        <v>1240198</v>
      </c>
      <c r="P260" s="28"/>
      <c r="Q260" s="28"/>
      <c r="R260" s="28"/>
      <c r="S260" s="38">
        <f>S261</f>
        <v>1240198</v>
      </c>
    </row>
    <row r="261" spans="1:19" ht="63.75">
      <c r="A261" s="3" t="s">
        <v>29</v>
      </c>
      <c r="B261" s="27" t="s">
        <v>101</v>
      </c>
      <c r="C261" s="27">
        <v>2</v>
      </c>
      <c r="D261" s="27">
        <v>921</v>
      </c>
      <c r="E261" s="27">
        <v>1071</v>
      </c>
      <c r="F261" s="39" t="s">
        <v>30</v>
      </c>
      <c r="G261" s="40">
        <v>1231902</v>
      </c>
      <c r="H261" s="40"/>
      <c r="I261" s="40"/>
      <c r="J261" s="40"/>
      <c r="K261" s="40"/>
      <c r="L261" s="40"/>
      <c r="M261" s="40"/>
      <c r="N261" s="40">
        <v>1231902</v>
      </c>
      <c r="O261" s="40">
        <v>1240198</v>
      </c>
      <c r="P261" s="28"/>
      <c r="Q261" s="28"/>
      <c r="R261" s="28"/>
      <c r="S261" s="40">
        <v>1240198</v>
      </c>
    </row>
    <row r="262" spans="1:19" ht="63.75">
      <c r="A262" s="4" t="s">
        <v>144</v>
      </c>
      <c r="B262" s="27" t="s">
        <v>101</v>
      </c>
      <c r="C262" s="27">
        <v>2</v>
      </c>
      <c r="D262" s="27">
        <v>921</v>
      </c>
      <c r="E262" s="27">
        <v>1072</v>
      </c>
      <c r="F262" s="39"/>
      <c r="G262" s="38">
        <f>G263</f>
        <v>21391150</v>
      </c>
      <c r="H262" s="38"/>
      <c r="I262" s="38"/>
      <c r="J262" s="38"/>
      <c r="K262" s="38"/>
      <c r="L262" s="38"/>
      <c r="M262" s="38"/>
      <c r="N262" s="38">
        <f aca="true" t="shared" si="30" ref="N262:O264">N263</f>
        <v>21391150</v>
      </c>
      <c r="O262" s="38">
        <f t="shared" si="30"/>
        <v>21394620</v>
      </c>
      <c r="P262" s="28"/>
      <c r="Q262" s="28"/>
      <c r="R262" s="28"/>
      <c r="S262" s="38">
        <f>S263</f>
        <v>21394620</v>
      </c>
    </row>
    <row r="263" spans="1:19" ht="38.25">
      <c r="A263" s="3" t="s">
        <v>171</v>
      </c>
      <c r="B263" s="27" t="s">
        <v>101</v>
      </c>
      <c r="C263" s="27">
        <v>2</v>
      </c>
      <c r="D263" s="27">
        <v>921</v>
      </c>
      <c r="E263" s="27">
        <v>1072</v>
      </c>
      <c r="F263" s="39" t="s">
        <v>28</v>
      </c>
      <c r="G263" s="38">
        <f>G264</f>
        <v>21391150</v>
      </c>
      <c r="H263" s="38"/>
      <c r="I263" s="38"/>
      <c r="J263" s="38"/>
      <c r="K263" s="38"/>
      <c r="L263" s="38"/>
      <c r="M263" s="38"/>
      <c r="N263" s="38">
        <f t="shared" si="30"/>
        <v>21391150</v>
      </c>
      <c r="O263" s="38">
        <f t="shared" si="30"/>
        <v>21394620</v>
      </c>
      <c r="P263" s="28"/>
      <c r="Q263" s="28"/>
      <c r="R263" s="28"/>
      <c r="S263" s="38">
        <f>S264</f>
        <v>21394620</v>
      </c>
    </row>
    <row r="264" spans="1:19" ht="12.75">
      <c r="A264" s="3" t="s">
        <v>60</v>
      </c>
      <c r="B264" s="27" t="s">
        <v>101</v>
      </c>
      <c r="C264" s="27">
        <v>2</v>
      </c>
      <c r="D264" s="27">
        <v>921</v>
      </c>
      <c r="E264" s="27">
        <v>1072</v>
      </c>
      <c r="F264" s="39">
        <v>610</v>
      </c>
      <c r="G264" s="38">
        <f>G265</f>
        <v>21391150</v>
      </c>
      <c r="H264" s="38"/>
      <c r="I264" s="38"/>
      <c r="J264" s="38"/>
      <c r="K264" s="38"/>
      <c r="L264" s="38"/>
      <c r="M264" s="38"/>
      <c r="N264" s="38">
        <f t="shared" si="30"/>
        <v>21391150</v>
      </c>
      <c r="O264" s="38">
        <f t="shared" si="30"/>
        <v>21394620</v>
      </c>
      <c r="P264" s="28"/>
      <c r="Q264" s="28"/>
      <c r="R264" s="28"/>
      <c r="S264" s="38">
        <f>S265</f>
        <v>21394620</v>
      </c>
    </row>
    <row r="265" spans="1:19" ht="63.75">
      <c r="A265" s="3" t="s">
        <v>29</v>
      </c>
      <c r="B265" s="27" t="s">
        <v>101</v>
      </c>
      <c r="C265" s="27">
        <v>2</v>
      </c>
      <c r="D265" s="27">
        <v>921</v>
      </c>
      <c r="E265" s="27">
        <v>1072</v>
      </c>
      <c r="F265" s="39" t="s">
        <v>30</v>
      </c>
      <c r="G265" s="40">
        <v>21391150</v>
      </c>
      <c r="H265" s="40"/>
      <c r="I265" s="40"/>
      <c r="J265" s="40"/>
      <c r="K265" s="40"/>
      <c r="L265" s="40"/>
      <c r="M265" s="40"/>
      <c r="N265" s="40">
        <v>21391150</v>
      </c>
      <c r="O265" s="40">
        <v>21394620</v>
      </c>
      <c r="P265" s="28"/>
      <c r="Q265" s="28"/>
      <c r="R265" s="28"/>
      <c r="S265" s="40">
        <v>21394620</v>
      </c>
    </row>
    <row r="266" spans="1:19" ht="25.5" hidden="1">
      <c r="A266" s="41" t="s">
        <v>86</v>
      </c>
      <c r="B266" s="27" t="s">
        <v>101</v>
      </c>
      <c r="C266" s="27">
        <v>2</v>
      </c>
      <c r="D266" s="27">
        <v>921</v>
      </c>
      <c r="E266" s="27">
        <v>1324</v>
      </c>
      <c r="F266" s="39"/>
      <c r="G266" s="38">
        <f>G267</f>
        <v>0</v>
      </c>
      <c r="H266" s="38"/>
      <c r="I266" s="38"/>
      <c r="J266" s="38"/>
      <c r="K266" s="38"/>
      <c r="L266" s="38"/>
      <c r="M266" s="38"/>
      <c r="N266" s="38">
        <f aca="true" t="shared" si="31" ref="N266:O268">N267</f>
        <v>0</v>
      </c>
      <c r="O266" s="38">
        <f t="shared" si="31"/>
        <v>0</v>
      </c>
      <c r="P266" s="28"/>
      <c r="Q266" s="28"/>
      <c r="R266" s="28"/>
      <c r="S266" s="38">
        <f>S267</f>
        <v>0</v>
      </c>
    </row>
    <row r="267" spans="1:19" ht="55.5" customHeight="1" hidden="1">
      <c r="A267" s="3" t="s">
        <v>171</v>
      </c>
      <c r="B267" s="27" t="s">
        <v>101</v>
      </c>
      <c r="C267" s="27">
        <v>2</v>
      </c>
      <c r="D267" s="27">
        <v>921</v>
      </c>
      <c r="E267" s="27">
        <v>1324</v>
      </c>
      <c r="F267" s="39" t="s">
        <v>28</v>
      </c>
      <c r="G267" s="38">
        <f>G268</f>
        <v>0</v>
      </c>
      <c r="H267" s="38"/>
      <c r="I267" s="38"/>
      <c r="J267" s="38"/>
      <c r="K267" s="38"/>
      <c r="L267" s="38"/>
      <c r="M267" s="38"/>
      <c r="N267" s="38">
        <f t="shared" si="31"/>
        <v>0</v>
      </c>
      <c r="O267" s="38">
        <f t="shared" si="31"/>
        <v>0</v>
      </c>
      <c r="P267" s="28"/>
      <c r="Q267" s="28"/>
      <c r="R267" s="28"/>
      <c r="S267" s="38">
        <f>S268</f>
        <v>0</v>
      </c>
    </row>
    <row r="268" spans="1:19" ht="12.75" hidden="1">
      <c r="A268" s="3" t="s">
        <v>60</v>
      </c>
      <c r="B268" s="27" t="s">
        <v>101</v>
      </c>
      <c r="C268" s="27">
        <v>2</v>
      </c>
      <c r="D268" s="27">
        <v>921</v>
      </c>
      <c r="E268" s="27">
        <v>1324</v>
      </c>
      <c r="F268" s="39">
        <v>610</v>
      </c>
      <c r="G268" s="38">
        <f>G269</f>
        <v>0</v>
      </c>
      <c r="H268" s="38"/>
      <c r="I268" s="38"/>
      <c r="J268" s="38"/>
      <c r="K268" s="38"/>
      <c r="L268" s="38"/>
      <c r="M268" s="38"/>
      <c r="N268" s="38">
        <f t="shared" si="31"/>
        <v>0</v>
      </c>
      <c r="O268" s="38">
        <f t="shared" si="31"/>
        <v>0</v>
      </c>
      <c r="P268" s="28"/>
      <c r="Q268" s="28"/>
      <c r="R268" s="28"/>
      <c r="S268" s="38">
        <f>S269</f>
        <v>0</v>
      </c>
    </row>
    <row r="269" spans="1:19" ht="63.75" hidden="1">
      <c r="A269" s="3" t="s">
        <v>29</v>
      </c>
      <c r="B269" s="27" t="s">
        <v>101</v>
      </c>
      <c r="C269" s="27">
        <v>2</v>
      </c>
      <c r="D269" s="27">
        <v>921</v>
      </c>
      <c r="E269" s="27">
        <v>1324</v>
      </c>
      <c r="F269" s="39" t="s">
        <v>30</v>
      </c>
      <c r="G269" s="40">
        <v>0</v>
      </c>
      <c r="H269" s="40"/>
      <c r="I269" s="40"/>
      <c r="J269" s="40"/>
      <c r="K269" s="40"/>
      <c r="L269" s="40"/>
      <c r="M269" s="40"/>
      <c r="N269" s="40">
        <v>0</v>
      </c>
      <c r="O269" s="40">
        <v>0</v>
      </c>
      <c r="P269" s="28"/>
      <c r="Q269" s="28"/>
      <c r="R269" s="28"/>
      <c r="S269" s="40">
        <v>0</v>
      </c>
    </row>
    <row r="270" spans="1:19" s="23" customFormat="1" ht="25.5">
      <c r="A270" s="41" t="s">
        <v>86</v>
      </c>
      <c r="B270" s="27" t="s">
        <v>101</v>
      </c>
      <c r="C270" s="27">
        <v>2</v>
      </c>
      <c r="D270" s="27">
        <v>921</v>
      </c>
      <c r="E270" s="27">
        <v>1324</v>
      </c>
      <c r="F270" s="39"/>
      <c r="G270" s="40"/>
      <c r="H270" s="40"/>
      <c r="I270" s="40"/>
      <c r="J270" s="40"/>
      <c r="K270" s="40"/>
      <c r="L270" s="40"/>
      <c r="M270" s="40"/>
      <c r="N270" s="40">
        <f>N271</f>
        <v>1542194.67</v>
      </c>
      <c r="O270" s="40"/>
      <c r="P270" s="28"/>
      <c r="Q270" s="28"/>
      <c r="R270" s="28"/>
      <c r="S270" s="40"/>
    </row>
    <row r="271" spans="1:19" s="23" customFormat="1" ht="38.25">
      <c r="A271" s="3" t="s">
        <v>89</v>
      </c>
      <c r="B271" s="27" t="s">
        <v>101</v>
      </c>
      <c r="C271" s="27">
        <v>2</v>
      </c>
      <c r="D271" s="27">
        <v>921</v>
      </c>
      <c r="E271" s="27">
        <v>1324</v>
      </c>
      <c r="F271" s="39" t="s">
        <v>28</v>
      </c>
      <c r="G271" s="40"/>
      <c r="H271" s="40"/>
      <c r="I271" s="40"/>
      <c r="J271" s="40"/>
      <c r="K271" s="40"/>
      <c r="L271" s="40"/>
      <c r="M271" s="40"/>
      <c r="N271" s="40">
        <f>N272</f>
        <v>1542194.67</v>
      </c>
      <c r="O271" s="40"/>
      <c r="P271" s="28"/>
      <c r="Q271" s="28"/>
      <c r="R271" s="28"/>
      <c r="S271" s="40"/>
    </row>
    <row r="272" spans="1:19" s="23" customFormat="1" ht="12.75">
      <c r="A272" s="3" t="s">
        <v>60</v>
      </c>
      <c r="B272" s="27" t="s">
        <v>101</v>
      </c>
      <c r="C272" s="27">
        <v>2</v>
      </c>
      <c r="D272" s="27">
        <v>921</v>
      </c>
      <c r="E272" s="27">
        <v>1324</v>
      </c>
      <c r="F272" s="39">
        <v>610</v>
      </c>
      <c r="G272" s="40"/>
      <c r="H272" s="40"/>
      <c r="I272" s="40"/>
      <c r="J272" s="40"/>
      <c r="K272" s="40"/>
      <c r="L272" s="40"/>
      <c r="M272" s="40"/>
      <c r="N272" s="40">
        <f>N273</f>
        <v>1542194.67</v>
      </c>
      <c r="O272" s="40"/>
      <c r="P272" s="28"/>
      <c r="Q272" s="28"/>
      <c r="R272" s="28"/>
      <c r="S272" s="40"/>
    </row>
    <row r="273" spans="1:19" s="23" customFormat="1" ht="25.5">
      <c r="A273" s="43" t="s">
        <v>168</v>
      </c>
      <c r="B273" s="27" t="s">
        <v>101</v>
      </c>
      <c r="C273" s="27">
        <v>2</v>
      </c>
      <c r="D273" s="27">
        <v>921</v>
      </c>
      <c r="E273" s="27">
        <v>1324</v>
      </c>
      <c r="F273" s="39">
        <v>612</v>
      </c>
      <c r="G273" s="40"/>
      <c r="H273" s="40"/>
      <c r="I273" s="40"/>
      <c r="J273" s="40"/>
      <c r="K273" s="40"/>
      <c r="L273" s="40">
        <v>1542194.67</v>
      </c>
      <c r="M273" s="40"/>
      <c r="N273" s="40">
        <f>L273</f>
        <v>1542194.67</v>
      </c>
      <c r="O273" s="40"/>
      <c r="P273" s="28"/>
      <c r="Q273" s="28"/>
      <c r="R273" s="28"/>
      <c r="S273" s="40"/>
    </row>
    <row r="274" spans="1:19" ht="38.25">
      <c r="A274" s="5" t="s">
        <v>145</v>
      </c>
      <c r="B274" s="27" t="s">
        <v>101</v>
      </c>
      <c r="C274" s="27">
        <v>2</v>
      </c>
      <c r="D274" s="27">
        <v>921</v>
      </c>
      <c r="E274" s="27">
        <v>1478</v>
      </c>
      <c r="F274" s="39"/>
      <c r="G274" s="38">
        <f>G275</f>
        <v>3745492</v>
      </c>
      <c r="H274" s="38"/>
      <c r="I274" s="38"/>
      <c r="J274" s="38"/>
      <c r="K274" s="38"/>
      <c r="L274" s="38"/>
      <c r="M274" s="38"/>
      <c r="N274" s="38">
        <f aca="true" t="shared" si="32" ref="N274:O276">N275</f>
        <v>3745492</v>
      </c>
      <c r="O274" s="38">
        <f t="shared" si="32"/>
        <v>3745492</v>
      </c>
      <c r="P274" s="28"/>
      <c r="Q274" s="28"/>
      <c r="R274" s="28"/>
      <c r="S274" s="38">
        <f>S275</f>
        <v>3745492</v>
      </c>
    </row>
    <row r="275" spans="1:19" ht="25.5">
      <c r="A275" s="3" t="s">
        <v>35</v>
      </c>
      <c r="B275" s="27" t="s">
        <v>101</v>
      </c>
      <c r="C275" s="27">
        <v>2</v>
      </c>
      <c r="D275" s="27">
        <v>921</v>
      </c>
      <c r="E275" s="27">
        <v>1478</v>
      </c>
      <c r="F275" s="39">
        <v>300</v>
      </c>
      <c r="G275" s="38">
        <f>G276</f>
        <v>3745492</v>
      </c>
      <c r="H275" s="38"/>
      <c r="I275" s="38"/>
      <c r="J275" s="38"/>
      <c r="K275" s="38"/>
      <c r="L275" s="38"/>
      <c r="M275" s="38"/>
      <c r="N275" s="38">
        <f t="shared" si="32"/>
        <v>3745492</v>
      </c>
      <c r="O275" s="38">
        <f t="shared" si="32"/>
        <v>3745492</v>
      </c>
      <c r="P275" s="28"/>
      <c r="Q275" s="28"/>
      <c r="R275" s="28"/>
      <c r="S275" s="38">
        <f>S276</f>
        <v>3745492</v>
      </c>
    </row>
    <row r="276" spans="1:19" ht="25.5">
      <c r="A276" s="3" t="s">
        <v>61</v>
      </c>
      <c r="B276" s="27" t="s">
        <v>101</v>
      </c>
      <c r="C276" s="27">
        <v>2</v>
      </c>
      <c r="D276" s="27">
        <v>921</v>
      </c>
      <c r="E276" s="27">
        <v>1478</v>
      </c>
      <c r="F276" s="39">
        <v>310</v>
      </c>
      <c r="G276" s="38">
        <f>G277</f>
        <v>3745492</v>
      </c>
      <c r="H276" s="38"/>
      <c r="I276" s="38"/>
      <c r="J276" s="38"/>
      <c r="K276" s="38"/>
      <c r="L276" s="38"/>
      <c r="M276" s="38"/>
      <c r="N276" s="38">
        <f t="shared" si="32"/>
        <v>3745492</v>
      </c>
      <c r="O276" s="38">
        <f t="shared" si="32"/>
        <v>3745492</v>
      </c>
      <c r="P276" s="28"/>
      <c r="Q276" s="28"/>
      <c r="R276" s="28"/>
      <c r="S276" s="38">
        <f>S277</f>
        <v>3745492</v>
      </c>
    </row>
    <row r="277" spans="1:19" ht="38.25">
      <c r="A277" s="3" t="s">
        <v>40</v>
      </c>
      <c r="B277" s="27" t="s">
        <v>101</v>
      </c>
      <c r="C277" s="27">
        <v>2</v>
      </c>
      <c r="D277" s="27">
        <v>921</v>
      </c>
      <c r="E277" s="27">
        <v>1478</v>
      </c>
      <c r="F277" s="39">
        <v>313</v>
      </c>
      <c r="G277" s="38">
        <v>3745492</v>
      </c>
      <c r="H277" s="38"/>
      <c r="I277" s="38"/>
      <c r="J277" s="38"/>
      <c r="K277" s="38"/>
      <c r="L277" s="38"/>
      <c r="M277" s="38"/>
      <c r="N277" s="38">
        <v>3745492</v>
      </c>
      <c r="O277" s="38">
        <v>3745492</v>
      </c>
      <c r="P277" s="28"/>
      <c r="Q277" s="28"/>
      <c r="R277" s="28"/>
      <c r="S277" s="38">
        <v>3745492</v>
      </c>
    </row>
    <row r="278" spans="1:19" ht="51">
      <c r="A278" s="30" t="s">
        <v>104</v>
      </c>
      <c r="B278" s="31" t="s">
        <v>105</v>
      </c>
      <c r="C278" s="31"/>
      <c r="D278" s="31"/>
      <c r="E278" s="31"/>
      <c r="F278" s="32"/>
      <c r="G278" s="33">
        <f>G279</f>
        <v>35869541.28</v>
      </c>
      <c r="H278" s="33"/>
      <c r="I278" s="33"/>
      <c r="J278" s="33"/>
      <c r="K278" s="33"/>
      <c r="L278" s="33"/>
      <c r="M278" s="33"/>
      <c r="N278" s="33">
        <f>N279</f>
        <v>26869541.28</v>
      </c>
      <c r="O278" s="33">
        <f>O279</f>
        <v>57732692.28</v>
      </c>
      <c r="P278" s="28"/>
      <c r="Q278" s="28"/>
      <c r="R278" s="28"/>
      <c r="S278" s="33">
        <f>S279</f>
        <v>48732692.28</v>
      </c>
    </row>
    <row r="279" spans="1:19" ht="25.5">
      <c r="A279" s="46" t="s">
        <v>65</v>
      </c>
      <c r="B279" s="31" t="s">
        <v>105</v>
      </c>
      <c r="C279" s="31">
        <v>0</v>
      </c>
      <c r="D279" s="31">
        <v>961</v>
      </c>
      <c r="E279" s="31"/>
      <c r="F279" s="36"/>
      <c r="G279" s="33">
        <f>G280+G291+G295</f>
        <v>35869541.28</v>
      </c>
      <c r="H279" s="33"/>
      <c r="I279" s="33"/>
      <c r="J279" s="33"/>
      <c r="K279" s="33"/>
      <c r="L279" s="33"/>
      <c r="M279" s="33"/>
      <c r="N279" s="33">
        <f>N280+N291+N295</f>
        <v>26869541.28</v>
      </c>
      <c r="O279" s="33">
        <f>O280+O291+O295</f>
        <v>57732692.28</v>
      </c>
      <c r="P279" s="28"/>
      <c r="Q279" s="28"/>
      <c r="R279" s="28"/>
      <c r="S279" s="33">
        <f>S280+S291+S295</f>
        <v>48732692.28</v>
      </c>
    </row>
    <row r="280" spans="1:19" ht="38.25">
      <c r="A280" s="41" t="s">
        <v>85</v>
      </c>
      <c r="B280" s="27" t="s">
        <v>105</v>
      </c>
      <c r="C280" s="27">
        <v>0</v>
      </c>
      <c r="D280" s="27">
        <v>961</v>
      </c>
      <c r="E280" s="48">
        <v>1004</v>
      </c>
      <c r="F280" s="37" t="s">
        <v>0</v>
      </c>
      <c r="G280" s="38">
        <f>G281+G285+G287</f>
        <v>7247000</v>
      </c>
      <c r="H280" s="38"/>
      <c r="I280" s="38"/>
      <c r="J280" s="38"/>
      <c r="K280" s="38"/>
      <c r="L280" s="38"/>
      <c r="M280" s="38"/>
      <c r="N280" s="38">
        <f>N281+N285+N287</f>
        <v>7247000</v>
      </c>
      <c r="O280" s="38">
        <f>O281+O285+O287</f>
        <v>7251000</v>
      </c>
      <c r="P280" s="28"/>
      <c r="Q280" s="28"/>
      <c r="R280" s="28"/>
      <c r="S280" s="38">
        <f>S281+S285+S287</f>
        <v>7251000</v>
      </c>
    </row>
    <row r="281" spans="1:19" ht="76.5">
      <c r="A281" s="3" t="s">
        <v>14</v>
      </c>
      <c r="B281" s="27" t="s">
        <v>105</v>
      </c>
      <c r="C281" s="27">
        <v>0</v>
      </c>
      <c r="D281" s="27">
        <v>961</v>
      </c>
      <c r="E281" s="48">
        <v>1004</v>
      </c>
      <c r="F281" s="39" t="s">
        <v>15</v>
      </c>
      <c r="G281" s="38">
        <f>G282</f>
        <v>6670985</v>
      </c>
      <c r="H281" s="38"/>
      <c r="I281" s="38"/>
      <c r="J281" s="38"/>
      <c r="K281" s="38"/>
      <c r="L281" s="38"/>
      <c r="M281" s="38"/>
      <c r="N281" s="38">
        <f>N282</f>
        <v>6670985</v>
      </c>
      <c r="O281" s="38">
        <f>O282</f>
        <v>6670985</v>
      </c>
      <c r="P281" s="28"/>
      <c r="Q281" s="28"/>
      <c r="R281" s="28"/>
      <c r="S281" s="38">
        <f>S282</f>
        <v>6670985</v>
      </c>
    </row>
    <row r="282" spans="1:19" ht="25.5">
      <c r="A282" s="3" t="s">
        <v>16</v>
      </c>
      <c r="B282" s="27" t="s">
        <v>105</v>
      </c>
      <c r="C282" s="27">
        <v>0</v>
      </c>
      <c r="D282" s="27">
        <v>961</v>
      </c>
      <c r="E282" s="48">
        <v>1004</v>
      </c>
      <c r="F282" s="39" t="s">
        <v>17</v>
      </c>
      <c r="G282" s="38">
        <f>G283+G284</f>
        <v>6670985</v>
      </c>
      <c r="H282" s="38"/>
      <c r="I282" s="38"/>
      <c r="J282" s="38"/>
      <c r="K282" s="38"/>
      <c r="L282" s="38"/>
      <c r="M282" s="38"/>
      <c r="N282" s="38">
        <f>N283+N284</f>
        <v>6670985</v>
      </c>
      <c r="O282" s="38">
        <f>O283+O284</f>
        <v>6670985</v>
      </c>
      <c r="P282" s="28"/>
      <c r="Q282" s="28"/>
      <c r="R282" s="28"/>
      <c r="S282" s="38">
        <f>S283+S284</f>
        <v>6670985</v>
      </c>
    </row>
    <row r="283" spans="1:19" ht="38.25">
      <c r="A283" s="3" t="s">
        <v>87</v>
      </c>
      <c r="B283" s="27" t="s">
        <v>105</v>
      </c>
      <c r="C283" s="27">
        <v>0</v>
      </c>
      <c r="D283" s="27">
        <v>961</v>
      </c>
      <c r="E283" s="48">
        <v>1004</v>
      </c>
      <c r="F283" s="39">
        <v>121</v>
      </c>
      <c r="G283" s="40">
        <v>6441370</v>
      </c>
      <c r="H283" s="40"/>
      <c r="I283" s="40"/>
      <c r="J283" s="40"/>
      <c r="K283" s="40"/>
      <c r="L283" s="40"/>
      <c r="M283" s="40"/>
      <c r="N283" s="40">
        <v>6441370</v>
      </c>
      <c r="O283" s="40">
        <v>6441370</v>
      </c>
      <c r="P283" s="28"/>
      <c r="Q283" s="28"/>
      <c r="R283" s="28"/>
      <c r="S283" s="40">
        <v>6441370</v>
      </c>
    </row>
    <row r="284" spans="1:19" ht="38.25">
      <c r="A284" s="3" t="s">
        <v>71</v>
      </c>
      <c r="B284" s="27" t="s">
        <v>105</v>
      </c>
      <c r="C284" s="27">
        <v>0</v>
      </c>
      <c r="D284" s="27">
        <v>961</v>
      </c>
      <c r="E284" s="48">
        <v>1004</v>
      </c>
      <c r="F284" s="39">
        <v>122</v>
      </c>
      <c r="G284" s="38">
        <v>229615</v>
      </c>
      <c r="H284" s="38"/>
      <c r="I284" s="38"/>
      <c r="J284" s="38"/>
      <c r="K284" s="38"/>
      <c r="L284" s="38"/>
      <c r="M284" s="38"/>
      <c r="N284" s="38">
        <v>229615</v>
      </c>
      <c r="O284" s="38">
        <v>229615</v>
      </c>
      <c r="P284" s="28"/>
      <c r="Q284" s="28"/>
      <c r="R284" s="28"/>
      <c r="S284" s="38">
        <v>229615</v>
      </c>
    </row>
    <row r="285" spans="1:19" ht="25.5">
      <c r="A285" s="3" t="s">
        <v>18</v>
      </c>
      <c r="B285" s="27" t="s">
        <v>105</v>
      </c>
      <c r="C285" s="27">
        <v>0</v>
      </c>
      <c r="D285" s="27">
        <v>961</v>
      </c>
      <c r="E285" s="48">
        <v>1004</v>
      </c>
      <c r="F285" s="39" t="s">
        <v>19</v>
      </c>
      <c r="G285" s="38">
        <f>G286</f>
        <v>562911</v>
      </c>
      <c r="H285" s="38"/>
      <c r="I285" s="38"/>
      <c r="J285" s="38"/>
      <c r="K285" s="38"/>
      <c r="L285" s="38"/>
      <c r="M285" s="38"/>
      <c r="N285" s="38">
        <f>N286</f>
        <v>562911</v>
      </c>
      <c r="O285" s="38">
        <f>O286</f>
        <v>566911</v>
      </c>
      <c r="P285" s="28"/>
      <c r="Q285" s="28"/>
      <c r="R285" s="28"/>
      <c r="S285" s="38">
        <f>S286</f>
        <v>566911</v>
      </c>
    </row>
    <row r="286" spans="1:19" ht="38.25">
      <c r="A286" s="3" t="s">
        <v>20</v>
      </c>
      <c r="B286" s="27" t="s">
        <v>105</v>
      </c>
      <c r="C286" s="27">
        <v>0</v>
      </c>
      <c r="D286" s="27">
        <v>961</v>
      </c>
      <c r="E286" s="48">
        <v>1004</v>
      </c>
      <c r="F286" s="39" t="s">
        <v>21</v>
      </c>
      <c r="G286" s="40">
        <v>562911</v>
      </c>
      <c r="H286" s="40"/>
      <c r="I286" s="40"/>
      <c r="J286" s="40"/>
      <c r="K286" s="40"/>
      <c r="L286" s="40"/>
      <c r="M286" s="40"/>
      <c r="N286" s="40">
        <v>562911</v>
      </c>
      <c r="O286" s="40">
        <v>566911</v>
      </c>
      <c r="P286" s="28"/>
      <c r="Q286" s="28"/>
      <c r="R286" s="28"/>
      <c r="S286" s="40">
        <v>566911</v>
      </c>
    </row>
    <row r="287" spans="1:19" ht="12.75">
      <c r="A287" s="3" t="s">
        <v>22</v>
      </c>
      <c r="B287" s="27" t="s">
        <v>105</v>
      </c>
      <c r="C287" s="27">
        <v>0</v>
      </c>
      <c r="D287" s="27">
        <v>961</v>
      </c>
      <c r="E287" s="48">
        <v>1004</v>
      </c>
      <c r="F287" s="39" t="s">
        <v>23</v>
      </c>
      <c r="G287" s="38">
        <f>G288</f>
        <v>13104</v>
      </c>
      <c r="H287" s="38"/>
      <c r="I287" s="38"/>
      <c r="J287" s="38"/>
      <c r="K287" s="38"/>
      <c r="L287" s="38"/>
      <c r="M287" s="38"/>
      <c r="N287" s="38">
        <f>N288</f>
        <v>13104</v>
      </c>
      <c r="O287" s="38">
        <f>O288</f>
        <v>13104</v>
      </c>
      <c r="P287" s="28"/>
      <c r="Q287" s="28"/>
      <c r="R287" s="28"/>
      <c r="S287" s="38">
        <f>S288</f>
        <v>13104</v>
      </c>
    </row>
    <row r="288" spans="1:19" ht="12.75">
      <c r="A288" s="3" t="s">
        <v>51</v>
      </c>
      <c r="B288" s="27" t="s">
        <v>105</v>
      </c>
      <c r="C288" s="27">
        <v>0</v>
      </c>
      <c r="D288" s="27">
        <v>961</v>
      </c>
      <c r="E288" s="48">
        <v>1004</v>
      </c>
      <c r="F288" s="39">
        <v>850</v>
      </c>
      <c r="G288" s="38">
        <f>G289+G290</f>
        <v>13104</v>
      </c>
      <c r="H288" s="38"/>
      <c r="I288" s="38"/>
      <c r="J288" s="38"/>
      <c r="K288" s="38"/>
      <c r="L288" s="38"/>
      <c r="M288" s="38"/>
      <c r="N288" s="38">
        <f>N289+N290</f>
        <v>13104</v>
      </c>
      <c r="O288" s="38">
        <f>O289+O290</f>
        <v>13104</v>
      </c>
      <c r="P288" s="28"/>
      <c r="Q288" s="28"/>
      <c r="R288" s="28"/>
      <c r="S288" s="38">
        <f>S289+S290</f>
        <v>13104</v>
      </c>
    </row>
    <row r="289" spans="1:19" ht="25.5">
      <c r="A289" s="3" t="s">
        <v>24</v>
      </c>
      <c r="B289" s="27" t="s">
        <v>105</v>
      </c>
      <c r="C289" s="27">
        <v>0</v>
      </c>
      <c r="D289" s="27">
        <v>961</v>
      </c>
      <c r="E289" s="48">
        <v>1004</v>
      </c>
      <c r="F289" s="39" t="s">
        <v>25</v>
      </c>
      <c r="G289" s="40">
        <v>4338</v>
      </c>
      <c r="H289" s="40"/>
      <c r="I289" s="40"/>
      <c r="J289" s="40"/>
      <c r="K289" s="40"/>
      <c r="L289" s="40"/>
      <c r="M289" s="40"/>
      <c r="N289" s="40">
        <v>4338</v>
      </c>
      <c r="O289" s="40">
        <v>2842</v>
      </c>
      <c r="P289" s="28"/>
      <c r="Q289" s="28"/>
      <c r="R289" s="28"/>
      <c r="S289" s="40">
        <v>2842</v>
      </c>
    </row>
    <row r="290" spans="1:19" ht="25.5">
      <c r="A290" s="3" t="s">
        <v>26</v>
      </c>
      <c r="B290" s="27" t="s">
        <v>105</v>
      </c>
      <c r="C290" s="27">
        <v>0</v>
      </c>
      <c r="D290" s="27">
        <v>961</v>
      </c>
      <c r="E290" s="48">
        <v>1004</v>
      </c>
      <c r="F290" s="39" t="s">
        <v>27</v>
      </c>
      <c r="G290" s="38">
        <v>8766</v>
      </c>
      <c r="H290" s="38"/>
      <c r="I290" s="38"/>
      <c r="J290" s="38"/>
      <c r="K290" s="38"/>
      <c r="L290" s="38"/>
      <c r="M290" s="38"/>
      <c r="N290" s="38">
        <v>8766</v>
      </c>
      <c r="O290" s="38">
        <v>10262</v>
      </c>
      <c r="P290" s="28"/>
      <c r="Q290" s="28"/>
      <c r="R290" s="28"/>
      <c r="S290" s="38">
        <v>10262</v>
      </c>
    </row>
    <row r="291" spans="1:19" ht="25.5">
      <c r="A291" s="4" t="s">
        <v>146</v>
      </c>
      <c r="B291" s="27" t="s">
        <v>105</v>
      </c>
      <c r="C291" s="27">
        <v>0</v>
      </c>
      <c r="D291" s="27">
        <v>961</v>
      </c>
      <c r="E291" s="27">
        <v>1400</v>
      </c>
      <c r="F291" s="37" t="s">
        <v>0</v>
      </c>
      <c r="G291" s="38">
        <f>G292</f>
        <v>8622541.28</v>
      </c>
      <c r="H291" s="38"/>
      <c r="I291" s="38"/>
      <c r="J291" s="38"/>
      <c r="K291" s="38"/>
      <c r="L291" s="38"/>
      <c r="M291" s="38"/>
      <c r="N291" s="38">
        <f>N292</f>
        <v>8622541.28</v>
      </c>
      <c r="O291" s="38">
        <f>O292</f>
        <v>8465192.28</v>
      </c>
      <c r="P291" s="28"/>
      <c r="Q291" s="28"/>
      <c r="R291" s="28"/>
      <c r="S291" s="38">
        <f>S292</f>
        <v>8465192.28</v>
      </c>
    </row>
    <row r="292" spans="1:19" ht="25.5">
      <c r="A292" s="3" t="s">
        <v>43</v>
      </c>
      <c r="B292" s="27" t="s">
        <v>105</v>
      </c>
      <c r="C292" s="27">
        <v>0</v>
      </c>
      <c r="D292" s="27">
        <v>961</v>
      </c>
      <c r="E292" s="27">
        <v>1400</v>
      </c>
      <c r="F292" s="39" t="s">
        <v>44</v>
      </c>
      <c r="G292" s="38">
        <f>G293</f>
        <v>8622541.28</v>
      </c>
      <c r="H292" s="38"/>
      <c r="I292" s="38"/>
      <c r="J292" s="38"/>
      <c r="K292" s="38"/>
      <c r="L292" s="38"/>
      <c r="M292" s="38"/>
      <c r="N292" s="38">
        <f>N293</f>
        <v>8622541.28</v>
      </c>
      <c r="O292" s="38">
        <f>O293</f>
        <v>8465192.28</v>
      </c>
      <c r="P292" s="28"/>
      <c r="Q292" s="28"/>
      <c r="R292" s="28"/>
      <c r="S292" s="38">
        <f>S293</f>
        <v>8465192.28</v>
      </c>
    </row>
    <row r="293" spans="1:19" ht="12.75">
      <c r="A293" s="3" t="s">
        <v>66</v>
      </c>
      <c r="B293" s="27" t="s">
        <v>105</v>
      </c>
      <c r="C293" s="27">
        <v>0</v>
      </c>
      <c r="D293" s="27">
        <v>961</v>
      </c>
      <c r="E293" s="27">
        <v>1400</v>
      </c>
      <c r="F293" s="39">
        <v>730</v>
      </c>
      <c r="G293" s="40">
        <v>8622541.28</v>
      </c>
      <c r="H293" s="40"/>
      <c r="I293" s="40"/>
      <c r="J293" s="40"/>
      <c r="K293" s="40"/>
      <c r="L293" s="40"/>
      <c r="M293" s="40"/>
      <c r="N293" s="40">
        <v>8622541.28</v>
      </c>
      <c r="O293" s="40">
        <v>8465192.28</v>
      </c>
      <c r="P293" s="28"/>
      <c r="Q293" s="28"/>
      <c r="R293" s="28"/>
      <c r="S293" s="40">
        <v>8465192.28</v>
      </c>
    </row>
    <row r="294" spans="1:19" ht="12.75">
      <c r="A294" s="3" t="s">
        <v>69</v>
      </c>
      <c r="B294" s="27" t="s">
        <v>105</v>
      </c>
      <c r="C294" s="27">
        <v>0</v>
      </c>
      <c r="D294" s="27">
        <v>961</v>
      </c>
      <c r="E294" s="27"/>
      <c r="F294" s="39"/>
      <c r="G294" s="38">
        <f>G295</f>
        <v>20000000</v>
      </c>
      <c r="H294" s="38"/>
      <c r="I294" s="38"/>
      <c r="J294" s="38"/>
      <c r="K294" s="38"/>
      <c r="L294" s="38"/>
      <c r="M294" s="38"/>
      <c r="N294" s="38">
        <f>N295</f>
        <v>11000000</v>
      </c>
      <c r="O294" s="38">
        <f>O295</f>
        <v>42016500</v>
      </c>
      <c r="P294" s="28"/>
      <c r="Q294" s="28"/>
      <c r="R294" s="28"/>
      <c r="S294" s="38">
        <f>S295</f>
        <v>33016500</v>
      </c>
    </row>
    <row r="295" spans="1:19" ht="12.75">
      <c r="A295" s="3" t="s">
        <v>69</v>
      </c>
      <c r="B295" s="27" t="s">
        <v>105</v>
      </c>
      <c r="C295" s="27">
        <v>0</v>
      </c>
      <c r="D295" s="27">
        <v>961</v>
      </c>
      <c r="E295" s="27">
        <v>1014</v>
      </c>
      <c r="F295" s="39"/>
      <c r="G295" s="38">
        <f>G296</f>
        <v>20000000</v>
      </c>
      <c r="H295" s="38"/>
      <c r="I295" s="38"/>
      <c r="J295" s="38"/>
      <c r="K295" s="38"/>
      <c r="L295" s="38"/>
      <c r="M295" s="38"/>
      <c r="N295" s="38">
        <f>N296</f>
        <v>11000000</v>
      </c>
      <c r="O295" s="38">
        <f>O296</f>
        <v>42016500</v>
      </c>
      <c r="P295" s="28"/>
      <c r="Q295" s="28"/>
      <c r="R295" s="28"/>
      <c r="S295" s="38">
        <f>S296</f>
        <v>33016500</v>
      </c>
    </row>
    <row r="296" spans="1:19" ht="12.75">
      <c r="A296" s="3" t="s">
        <v>69</v>
      </c>
      <c r="B296" s="27" t="s">
        <v>105</v>
      </c>
      <c r="C296" s="27">
        <v>0</v>
      </c>
      <c r="D296" s="27">
        <v>961</v>
      </c>
      <c r="E296" s="27">
        <v>1014</v>
      </c>
      <c r="F296" s="39">
        <v>999</v>
      </c>
      <c r="G296" s="40">
        <v>20000000</v>
      </c>
      <c r="H296" s="40"/>
      <c r="I296" s="40"/>
      <c r="J296" s="40">
        <v>-9000000</v>
      </c>
      <c r="K296" s="40"/>
      <c r="L296" s="40"/>
      <c r="M296" s="40"/>
      <c r="N296" s="40">
        <f>G296+H296+I296+J296</f>
        <v>11000000</v>
      </c>
      <c r="O296" s="40">
        <v>42016500</v>
      </c>
      <c r="P296" s="28"/>
      <c r="Q296" s="28">
        <v>-9000000</v>
      </c>
      <c r="R296" s="28"/>
      <c r="S296" s="40">
        <f>O296+P296+Q296</f>
        <v>33016500</v>
      </c>
    </row>
    <row r="297" spans="1:19" ht="51">
      <c r="A297" s="46" t="s">
        <v>106</v>
      </c>
      <c r="B297" s="31" t="s">
        <v>107</v>
      </c>
      <c r="C297" s="31"/>
      <c r="D297" s="31"/>
      <c r="E297" s="31"/>
      <c r="F297" s="32"/>
      <c r="G297" s="33">
        <f>G298+G302+G306</f>
        <v>140880</v>
      </c>
      <c r="H297" s="33"/>
      <c r="I297" s="33"/>
      <c r="J297" s="33"/>
      <c r="K297" s="33"/>
      <c r="L297" s="33"/>
      <c r="M297" s="33"/>
      <c r="N297" s="33">
        <f>N298+N302+N306</f>
        <v>140880</v>
      </c>
      <c r="O297" s="33">
        <f>O298+O302+O306</f>
        <v>140880</v>
      </c>
      <c r="P297" s="28"/>
      <c r="Q297" s="28"/>
      <c r="R297" s="28"/>
      <c r="S297" s="33">
        <f>S298+S302+S306</f>
        <v>140880</v>
      </c>
    </row>
    <row r="298" spans="1:19" ht="25.5">
      <c r="A298" s="30" t="s">
        <v>62</v>
      </c>
      <c r="B298" s="31" t="s">
        <v>107</v>
      </c>
      <c r="C298" s="31">
        <v>0</v>
      </c>
      <c r="D298" s="31">
        <v>903</v>
      </c>
      <c r="E298" s="31"/>
      <c r="F298" s="32"/>
      <c r="G298" s="33">
        <f>G299</f>
        <v>41600</v>
      </c>
      <c r="H298" s="33"/>
      <c r="I298" s="33"/>
      <c r="J298" s="33"/>
      <c r="K298" s="33"/>
      <c r="L298" s="33"/>
      <c r="M298" s="33"/>
      <c r="N298" s="33">
        <f aca="true" t="shared" si="33" ref="N298:O300">N299</f>
        <v>41600</v>
      </c>
      <c r="O298" s="33">
        <f t="shared" si="33"/>
        <v>41600</v>
      </c>
      <c r="P298" s="28"/>
      <c r="Q298" s="28"/>
      <c r="R298" s="28"/>
      <c r="S298" s="33">
        <f>S299</f>
        <v>41600</v>
      </c>
    </row>
    <row r="299" spans="1:19" ht="38.25">
      <c r="A299" s="4" t="s">
        <v>83</v>
      </c>
      <c r="B299" s="27" t="s">
        <v>107</v>
      </c>
      <c r="C299" s="27">
        <v>0</v>
      </c>
      <c r="D299" s="27">
        <v>903</v>
      </c>
      <c r="E299" s="27">
        <v>1122</v>
      </c>
      <c r="F299" s="39"/>
      <c r="G299" s="38">
        <f>G300</f>
        <v>41600</v>
      </c>
      <c r="H299" s="38"/>
      <c r="I299" s="38"/>
      <c r="J299" s="38"/>
      <c r="K299" s="38"/>
      <c r="L299" s="38"/>
      <c r="M299" s="38"/>
      <c r="N299" s="38">
        <f t="shared" si="33"/>
        <v>41600</v>
      </c>
      <c r="O299" s="38">
        <f t="shared" si="33"/>
        <v>41600</v>
      </c>
      <c r="P299" s="28"/>
      <c r="Q299" s="28"/>
      <c r="R299" s="28"/>
      <c r="S299" s="38">
        <f>S300</f>
        <v>41600</v>
      </c>
    </row>
    <row r="300" spans="1:19" ht="25.5">
      <c r="A300" s="3" t="s">
        <v>18</v>
      </c>
      <c r="B300" s="27" t="s">
        <v>107</v>
      </c>
      <c r="C300" s="27">
        <v>0</v>
      </c>
      <c r="D300" s="27">
        <v>903</v>
      </c>
      <c r="E300" s="27">
        <v>1122</v>
      </c>
      <c r="F300" s="39" t="s">
        <v>19</v>
      </c>
      <c r="G300" s="38">
        <f>G301</f>
        <v>41600</v>
      </c>
      <c r="H300" s="38"/>
      <c r="I300" s="38"/>
      <c r="J300" s="38"/>
      <c r="K300" s="38"/>
      <c r="L300" s="38"/>
      <c r="M300" s="38"/>
      <c r="N300" s="38">
        <f t="shared" si="33"/>
        <v>41600</v>
      </c>
      <c r="O300" s="38">
        <f t="shared" si="33"/>
        <v>41600</v>
      </c>
      <c r="P300" s="28"/>
      <c r="Q300" s="28"/>
      <c r="R300" s="28"/>
      <c r="S300" s="38">
        <f>S301</f>
        <v>41600</v>
      </c>
    </row>
    <row r="301" spans="1:19" ht="38.25">
      <c r="A301" s="3" t="s">
        <v>20</v>
      </c>
      <c r="B301" s="27" t="s">
        <v>107</v>
      </c>
      <c r="C301" s="27">
        <v>0</v>
      </c>
      <c r="D301" s="27">
        <v>903</v>
      </c>
      <c r="E301" s="27">
        <v>1122</v>
      </c>
      <c r="F301" s="39" t="s">
        <v>21</v>
      </c>
      <c r="G301" s="38">
        <v>41600</v>
      </c>
      <c r="H301" s="38"/>
      <c r="I301" s="38"/>
      <c r="J301" s="38"/>
      <c r="K301" s="38"/>
      <c r="L301" s="38"/>
      <c r="M301" s="38"/>
      <c r="N301" s="38">
        <v>41600</v>
      </c>
      <c r="O301" s="38">
        <v>41600</v>
      </c>
      <c r="P301" s="28"/>
      <c r="Q301" s="28"/>
      <c r="R301" s="28"/>
      <c r="S301" s="38">
        <v>41600</v>
      </c>
    </row>
    <row r="302" spans="1:19" ht="25.5">
      <c r="A302" s="30" t="s">
        <v>63</v>
      </c>
      <c r="B302" s="31" t="s">
        <v>107</v>
      </c>
      <c r="C302" s="31">
        <v>0</v>
      </c>
      <c r="D302" s="31">
        <v>921</v>
      </c>
      <c r="E302" s="31"/>
      <c r="F302" s="32"/>
      <c r="G302" s="33">
        <f>G303</f>
        <v>53380</v>
      </c>
      <c r="H302" s="33"/>
      <c r="I302" s="33"/>
      <c r="J302" s="33"/>
      <c r="K302" s="33"/>
      <c r="L302" s="33"/>
      <c r="M302" s="33"/>
      <c r="N302" s="33">
        <f aca="true" t="shared" si="34" ref="N302:O304">N303</f>
        <v>53380</v>
      </c>
      <c r="O302" s="33">
        <f t="shared" si="34"/>
        <v>53380</v>
      </c>
      <c r="P302" s="28"/>
      <c r="Q302" s="28"/>
      <c r="R302" s="28"/>
      <c r="S302" s="33">
        <f>S303</f>
        <v>53380</v>
      </c>
    </row>
    <row r="303" spans="1:19" ht="38.25">
      <c r="A303" s="4" t="s">
        <v>83</v>
      </c>
      <c r="B303" s="27" t="s">
        <v>107</v>
      </c>
      <c r="C303" s="27">
        <v>0</v>
      </c>
      <c r="D303" s="27">
        <v>921</v>
      </c>
      <c r="E303" s="27">
        <v>1122</v>
      </c>
      <c r="F303" s="39"/>
      <c r="G303" s="38">
        <f>G304</f>
        <v>53380</v>
      </c>
      <c r="H303" s="38"/>
      <c r="I303" s="38"/>
      <c r="J303" s="38"/>
      <c r="K303" s="38"/>
      <c r="L303" s="38"/>
      <c r="M303" s="38"/>
      <c r="N303" s="38">
        <f t="shared" si="34"/>
        <v>53380</v>
      </c>
      <c r="O303" s="38">
        <f t="shared" si="34"/>
        <v>53380</v>
      </c>
      <c r="P303" s="28"/>
      <c r="Q303" s="28"/>
      <c r="R303" s="28"/>
      <c r="S303" s="38">
        <f>S304</f>
        <v>53380</v>
      </c>
    </row>
    <row r="304" spans="1:19" ht="25.5">
      <c r="A304" s="3" t="s">
        <v>18</v>
      </c>
      <c r="B304" s="27" t="s">
        <v>107</v>
      </c>
      <c r="C304" s="27">
        <v>0</v>
      </c>
      <c r="D304" s="27">
        <v>921</v>
      </c>
      <c r="E304" s="27">
        <v>1122</v>
      </c>
      <c r="F304" s="39" t="s">
        <v>19</v>
      </c>
      <c r="G304" s="38">
        <f>G305</f>
        <v>53380</v>
      </c>
      <c r="H304" s="38"/>
      <c r="I304" s="38"/>
      <c r="J304" s="38"/>
      <c r="K304" s="38"/>
      <c r="L304" s="38"/>
      <c r="M304" s="38"/>
      <c r="N304" s="38">
        <f t="shared" si="34"/>
        <v>53380</v>
      </c>
      <c r="O304" s="38">
        <f t="shared" si="34"/>
        <v>53380</v>
      </c>
      <c r="P304" s="28"/>
      <c r="Q304" s="28"/>
      <c r="R304" s="28"/>
      <c r="S304" s="38">
        <f>S305</f>
        <v>53380</v>
      </c>
    </row>
    <row r="305" spans="1:19" ht="38.25">
      <c r="A305" s="3" t="s">
        <v>20</v>
      </c>
      <c r="B305" s="27" t="s">
        <v>107</v>
      </c>
      <c r="C305" s="27">
        <v>0</v>
      </c>
      <c r="D305" s="27">
        <v>921</v>
      </c>
      <c r="E305" s="27">
        <v>1122</v>
      </c>
      <c r="F305" s="39" t="s">
        <v>21</v>
      </c>
      <c r="G305" s="38">
        <v>53380</v>
      </c>
      <c r="H305" s="38"/>
      <c r="I305" s="38"/>
      <c r="J305" s="38"/>
      <c r="K305" s="38"/>
      <c r="L305" s="38"/>
      <c r="M305" s="38"/>
      <c r="N305" s="38">
        <v>53380</v>
      </c>
      <c r="O305" s="38">
        <v>53380</v>
      </c>
      <c r="P305" s="28"/>
      <c r="Q305" s="28"/>
      <c r="R305" s="28"/>
      <c r="S305" s="38">
        <v>53380</v>
      </c>
    </row>
    <row r="306" spans="1:19" ht="25.5">
      <c r="A306" s="3" t="s">
        <v>65</v>
      </c>
      <c r="B306" s="31" t="s">
        <v>107</v>
      </c>
      <c r="C306" s="31">
        <v>0</v>
      </c>
      <c r="D306" s="31">
        <v>961</v>
      </c>
      <c r="E306" s="27"/>
      <c r="F306" s="39"/>
      <c r="G306" s="33">
        <f>G307</f>
        <v>45900</v>
      </c>
      <c r="H306" s="33"/>
      <c r="I306" s="33"/>
      <c r="J306" s="33"/>
      <c r="K306" s="33"/>
      <c r="L306" s="33"/>
      <c r="M306" s="33"/>
      <c r="N306" s="33">
        <f aca="true" t="shared" si="35" ref="N306:O308">N307</f>
        <v>45900</v>
      </c>
      <c r="O306" s="33">
        <f t="shared" si="35"/>
        <v>45900</v>
      </c>
      <c r="P306" s="28"/>
      <c r="Q306" s="28"/>
      <c r="R306" s="28"/>
      <c r="S306" s="33">
        <f>S307</f>
        <v>45900</v>
      </c>
    </row>
    <row r="307" spans="1:19" ht="38.25">
      <c r="A307" s="4" t="s">
        <v>83</v>
      </c>
      <c r="B307" s="27" t="s">
        <v>107</v>
      </c>
      <c r="C307" s="27">
        <v>0</v>
      </c>
      <c r="D307" s="27">
        <v>961</v>
      </c>
      <c r="E307" s="27">
        <v>1122</v>
      </c>
      <c r="F307" s="39"/>
      <c r="G307" s="38">
        <f>G308</f>
        <v>45900</v>
      </c>
      <c r="H307" s="38"/>
      <c r="I307" s="38"/>
      <c r="J307" s="38"/>
      <c r="K307" s="38"/>
      <c r="L307" s="38"/>
      <c r="M307" s="38"/>
      <c r="N307" s="38">
        <f t="shared" si="35"/>
        <v>45900</v>
      </c>
      <c r="O307" s="38">
        <f t="shared" si="35"/>
        <v>45900</v>
      </c>
      <c r="P307" s="28"/>
      <c r="Q307" s="28"/>
      <c r="R307" s="28"/>
      <c r="S307" s="38">
        <f>S308</f>
        <v>45900</v>
      </c>
    </row>
    <row r="308" spans="1:19" ht="25.5">
      <c r="A308" s="3" t="s">
        <v>18</v>
      </c>
      <c r="B308" s="27" t="s">
        <v>107</v>
      </c>
      <c r="C308" s="27">
        <v>0</v>
      </c>
      <c r="D308" s="27">
        <v>961</v>
      </c>
      <c r="E308" s="27">
        <v>1122</v>
      </c>
      <c r="F308" s="39" t="s">
        <v>19</v>
      </c>
      <c r="G308" s="38">
        <f>G309</f>
        <v>45900</v>
      </c>
      <c r="H308" s="38"/>
      <c r="I308" s="38"/>
      <c r="J308" s="38"/>
      <c r="K308" s="38"/>
      <c r="L308" s="38"/>
      <c r="M308" s="38"/>
      <c r="N308" s="38">
        <f t="shared" si="35"/>
        <v>45900</v>
      </c>
      <c r="O308" s="38">
        <f t="shared" si="35"/>
        <v>45900</v>
      </c>
      <c r="P308" s="28"/>
      <c r="Q308" s="28"/>
      <c r="R308" s="28"/>
      <c r="S308" s="38">
        <f>S309</f>
        <v>45900</v>
      </c>
    </row>
    <row r="309" spans="1:19" ht="38.25">
      <c r="A309" s="3" t="s">
        <v>20</v>
      </c>
      <c r="B309" s="27" t="s">
        <v>107</v>
      </c>
      <c r="C309" s="27">
        <v>0</v>
      </c>
      <c r="D309" s="27">
        <v>961</v>
      </c>
      <c r="E309" s="27">
        <v>1122</v>
      </c>
      <c r="F309" s="39" t="s">
        <v>21</v>
      </c>
      <c r="G309" s="38">
        <v>45900</v>
      </c>
      <c r="H309" s="38"/>
      <c r="I309" s="38"/>
      <c r="J309" s="38"/>
      <c r="K309" s="38"/>
      <c r="L309" s="38"/>
      <c r="M309" s="38"/>
      <c r="N309" s="38">
        <v>45900</v>
      </c>
      <c r="O309" s="38">
        <v>45900</v>
      </c>
      <c r="P309" s="28"/>
      <c r="Q309" s="28"/>
      <c r="R309" s="28"/>
      <c r="S309" s="38">
        <v>45900</v>
      </c>
    </row>
    <row r="310" spans="1:19" ht="63.75">
      <c r="A310" s="30" t="s">
        <v>109</v>
      </c>
      <c r="B310" s="31" t="s">
        <v>110</v>
      </c>
      <c r="C310" s="31"/>
      <c r="D310" s="31"/>
      <c r="E310" s="31"/>
      <c r="F310" s="32"/>
      <c r="G310" s="33">
        <f>G311</f>
        <v>9470724</v>
      </c>
      <c r="H310" s="33"/>
      <c r="I310" s="33"/>
      <c r="J310" s="33"/>
      <c r="K310" s="33"/>
      <c r="L310" s="33"/>
      <c r="M310" s="33"/>
      <c r="N310" s="33">
        <f aca="true" t="shared" si="36" ref="N310:O313">N311</f>
        <v>9470724</v>
      </c>
      <c r="O310" s="33">
        <f t="shared" si="36"/>
        <v>9944260</v>
      </c>
      <c r="P310" s="28"/>
      <c r="Q310" s="28"/>
      <c r="R310" s="28"/>
      <c r="S310" s="33">
        <f>S311</f>
        <v>9944260</v>
      </c>
    </row>
    <row r="311" spans="1:19" ht="12.75">
      <c r="A311" s="30" t="s">
        <v>50</v>
      </c>
      <c r="B311" s="31" t="s">
        <v>110</v>
      </c>
      <c r="C311" s="31">
        <v>0</v>
      </c>
      <c r="D311" s="31">
        <v>902</v>
      </c>
      <c r="E311" s="31"/>
      <c r="F311" s="32"/>
      <c r="G311" s="33">
        <f>G312</f>
        <v>9470724</v>
      </c>
      <c r="H311" s="33"/>
      <c r="I311" s="33"/>
      <c r="J311" s="33"/>
      <c r="K311" s="33"/>
      <c r="L311" s="33"/>
      <c r="M311" s="33"/>
      <c r="N311" s="33">
        <f t="shared" si="36"/>
        <v>9470724</v>
      </c>
      <c r="O311" s="33">
        <f t="shared" si="36"/>
        <v>9944260</v>
      </c>
      <c r="P311" s="28"/>
      <c r="Q311" s="28"/>
      <c r="R311" s="28"/>
      <c r="S311" s="33">
        <f>S312</f>
        <v>9944260</v>
      </c>
    </row>
    <row r="312" spans="1:19" ht="25.5">
      <c r="A312" s="41" t="s">
        <v>79</v>
      </c>
      <c r="B312" s="27" t="s">
        <v>110</v>
      </c>
      <c r="C312" s="27">
        <v>0</v>
      </c>
      <c r="D312" s="27">
        <v>902</v>
      </c>
      <c r="E312" s="27">
        <v>1120</v>
      </c>
      <c r="F312" s="39"/>
      <c r="G312" s="38">
        <f>G313</f>
        <v>9470724</v>
      </c>
      <c r="H312" s="38"/>
      <c r="I312" s="38"/>
      <c r="J312" s="38"/>
      <c r="K312" s="38"/>
      <c r="L312" s="38"/>
      <c r="M312" s="38"/>
      <c r="N312" s="38">
        <f t="shared" si="36"/>
        <v>9470724</v>
      </c>
      <c r="O312" s="38">
        <f t="shared" si="36"/>
        <v>9944260</v>
      </c>
      <c r="P312" s="28"/>
      <c r="Q312" s="28"/>
      <c r="R312" s="28"/>
      <c r="S312" s="38">
        <f>S313</f>
        <v>9944260</v>
      </c>
    </row>
    <row r="313" spans="1:19" ht="25.5">
      <c r="A313" s="3" t="s">
        <v>18</v>
      </c>
      <c r="B313" s="27" t="s">
        <v>110</v>
      </c>
      <c r="C313" s="27">
        <v>0</v>
      </c>
      <c r="D313" s="27">
        <v>902</v>
      </c>
      <c r="E313" s="27">
        <v>1120</v>
      </c>
      <c r="F313" s="39">
        <v>200</v>
      </c>
      <c r="G313" s="38">
        <f>G314</f>
        <v>9470724</v>
      </c>
      <c r="H313" s="38"/>
      <c r="I313" s="38"/>
      <c r="J313" s="38"/>
      <c r="K313" s="38"/>
      <c r="L313" s="38"/>
      <c r="M313" s="38"/>
      <c r="N313" s="38">
        <f t="shared" si="36"/>
        <v>9470724</v>
      </c>
      <c r="O313" s="38">
        <f t="shared" si="36"/>
        <v>9944260</v>
      </c>
      <c r="P313" s="28"/>
      <c r="Q313" s="28"/>
      <c r="R313" s="28"/>
      <c r="S313" s="38">
        <f>S314</f>
        <v>9944260</v>
      </c>
    </row>
    <row r="314" spans="1:19" ht="38.25">
      <c r="A314" s="3" t="s">
        <v>20</v>
      </c>
      <c r="B314" s="27" t="s">
        <v>110</v>
      </c>
      <c r="C314" s="27">
        <v>0</v>
      </c>
      <c r="D314" s="27">
        <v>902</v>
      </c>
      <c r="E314" s="27">
        <v>1120</v>
      </c>
      <c r="F314" s="39">
        <v>240</v>
      </c>
      <c r="G314" s="40">
        <v>9470724</v>
      </c>
      <c r="H314" s="40"/>
      <c r="I314" s="40"/>
      <c r="J314" s="40"/>
      <c r="K314" s="40"/>
      <c r="L314" s="40"/>
      <c r="M314" s="40"/>
      <c r="N314" s="40">
        <v>9470724</v>
      </c>
      <c r="O314" s="40">
        <v>9944260</v>
      </c>
      <c r="P314" s="28"/>
      <c r="Q314" s="28"/>
      <c r="R314" s="28"/>
      <c r="S314" s="40">
        <v>9944260</v>
      </c>
    </row>
    <row r="315" spans="1:19" ht="51">
      <c r="A315" s="30" t="s">
        <v>108</v>
      </c>
      <c r="B315" s="31" t="s">
        <v>111</v>
      </c>
      <c r="C315" s="31"/>
      <c r="D315" s="31"/>
      <c r="E315" s="47"/>
      <c r="F315" s="32"/>
      <c r="G315" s="33">
        <f>G316</f>
        <v>717381.16</v>
      </c>
      <c r="H315" s="33"/>
      <c r="I315" s="33"/>
      <c r="J315" s="33"/>
      <c r="K315" s="33"/>
      <c r="L315" s="33"/>
      <c r="M315" s="33"/>
      <c r="N315" s="33">
        <f>N316</f>
        <v>72788381.16</v>
      </c>
      <c r="O315" s="33">
        <f>O316</f>
        <v>0</v>
      </c>
      <c r="P315" s="28"/>
      <c r="Q315" s="28"/>
      <c r="R315" s="28"/>
      <c r="S315" s="88">
        <f>S316</f>
        <v>0</v>
      </c>
    </row>
    <row r="316" spans="1:19" ht="12.75">
      <c r="A316" s="30" t="s">
        <v>50</v>
      </c>
      <c r="B316" s="31" t="s">
        <v>111</v>
      </c>
      <c r="C316" s="31">
        <v>0</v>
      </c>
      <c r="D316" s="31">
        <v>902</v>
      </c>
      <c r="E316" s="47"/>
      <c r="F316" s="32"/>
      <c r="G316" s="33">
        <f>G317</f>
        <v>717381.16</v>
      </c>
      <c r="H316" s="33"/>
      <c r="I316" s="33"/>
      <c r="J316" s="33"/>
      <c r="K316" s="33"/>
      <c r="L316" s="33"/>
      <c r="M316" s="33"/>
      <c r="N316" s="33">
        <f>N317+N320</f>
        <v>72788381.16</v>
      </c>
      <c r="O316" s="33">
        <f>O317</f>
        <v>0</v>
      </c>
      <c r="P316" s="28"/>
      <c r="Q316" s="28"/>
      <c r="R316" s="28"/>
      <c r="S316" s="88">
        <f>S317</f>
        <v>0</v>
      </c>
    </row>
    <row r="317" spans="1:19" ht="25.5">
      <c r="A317" s="45" t="s">
        <v>77</v>
      </c>
      <c r="B317" s="27" t="s">
        <v>111</v>
      </c>
      <c r="C317" s="27">
        <v>0</v>
      </c>
      <c r="D317" s="27">
        <v>902</v>
      </c>
      <c r="E317" s="42">
        <v>1232</v>
      </c>
      <c r="F317" s="49"/>
      <c r="G317" s="50">
        <f>G318</f>
        <v>717381.16</v>
      </c>
      <c r="H317" s="50"/>
      <c r="I317" s="50"/>
      <c r="J317" s="50"/>
      <c r="K317" s="50"/>
      <c r="L317" s="50"/>
      <c r="M317" s="50"/>
      <c r="N317" s="50">
        <f>N318</f>
        <v>717381.16</v>
      </c>
      <c r="O317" s="50">
        <f>O318</f>
        <v>0</v>
      </c>
      <c r="P317" s="28"/>
      <c r="Q317" s="28"/>
      <c r="R317" s="28"/>
      <c r="S317" s="89">
        <f>S318</f>
        <v>0</v>
      </c>
    </row>
    <row r="318" spans="1:19" ht="25.5">
      <c r="A318" s="43" t="s">
        <v>18</v>
      </c>
      <c r="B318" s="27" t="s">
        <v>111</v>
      </c>
      <c r="C318" s="27">
        <v>0</v>
      </c>
      <c r="D318" s="27">
        <v>902</v>
      </c>
      <c r="E318" s="42">
        <v>1232</v>
      </c>
      <c r="F318" s="51">
        <v>200</v>
      </c>
      <c r="G318" s="50">
        <f>G319</f>
        <v>717381.16</v>
      </c>
      <c r="H318" s="50"/>
      <c r="I318" s="50"/>
      <c r="J318" s="50"/>
      <c r="K318" s="50"/>
      <c r="L318" s="50"/>
      <c r="M318" s="50"/>
      <c r="N318" s="50">
        <f>N319</f>
        <v>717381.16</v>
      </c>
      <c r="O318" s="50">
        <f>O319</f>
        <v>0</v>
      </c>
      <c r="P318" s="28"/>
      <c r="Q318" s="28"/>
      <c r="R318" s="28"/>
      <c r="S318" s="89">
        <f>S319</f>
        <v>0</v>
      </c>
    </row>
    <row r="319" spans="1:19" ht="38.25">
      <c r="A319" s="43" t="s">
        <v>20</v>
      </c>
      <c r="B319" s="27" t="s">
        <v>111</v>
      </c>
      <c r="C319" s="27">
        <v>0</v>
      </c>
      <c r="D319" s="27">
        <v>902</v>
      </c>
      <c r="E319" s="42">
        <v>1232</v>
      </c>
      <c r="F319" s="51">
        <v>240</v>
      </c>
      <c r="G319" s="52">
        <v>717381.16</v>
      </c>
      <c r="H319" s="52"/>
      <c r="I319" s="52">
        <v>0</v>
      </c>
      <c r="J319" s="52"/>
      <c r="K319" s="52"/>
      <c r="L319" s="52"/>
      <c r="M319" s="52"/>
      <c r="N319" s="52">
        <f>G319+I319</f>
        <v>717381.16</v>
      </c>
      <c r="O319" s="52">
        <v>0</v>
      </c>
      <c r="P319" s="28"/>
      <c r="Q319" s="28"/>
      <c r="R319" s="28"/>
      <c r="S319" s="90">
        <v>0</v>
      </c>
    </row>
    <row r="320" spans="1:19" s="20" customFormat="1" ht="22.5">
      <c r="A320" s="53" t="s">
        <v>77</v>
      </c>
      <c r="B320" s="27" t="s">
        <v>111</v>
      </c>
      <c r="C320" s="27">
        <v>0</v>
      </c>
      <c r="D320" s="27">
        <v>902</v>
      </c>
      <c r="E320" s="42">
        <v>1617</v>
      </c>
      <c r="F320" s="54"/>
      <c r="G320" s="52"/>
      <c r="H320" s="52"/>
      <c r="I320" s="52"/>
      <c r="J320" s="52"/>
      <c r="K320" s="52"/>
      <c r="L320" s="52"/>
      <c r="M320" s="52"/>
      <c r="N320" s="52">
        <f>N321</f>
        <v>72071000</v>
      </c>
      <c r="O320" s="52"/>
      <c r="P320" s="28"/>
      <c r="Q320" s="28"/>
      <c r="R320" s="28"/>
      <c r="S320" s="52"/>
    </row>
    <row r="321" spans="1:19" s="20" customFormat="1" ht="22.5">
      <c r="A321" s="55" t="s">
        <v>18</v>
      </c>
      <c r="B321" s="27" t="s">
        <v>111</v>
      </c>
      <c r="C321" s="27">
        <v>0</v>
      </c>
      <c r="D321" s="27">
        <v>902</v>
      </c>
      <c r="E321" s="42">
        <v>1617</v>
      </c>
      <c r="F321" s="56">
        <v>200</v>
      </c>
      <c r="G321" s="52"/>
      <c r="H321" s="52"/>
      <c r="I321" s="52"/>
      <c r="J321" s="52"/>
      <c r="K321" s="52"/>
      <c r="L321" s="52"/>
      <c r="M321" s="52"/>
      <c r="N321" s="52">
        <f>N322</f>
        <v>72071000</v>
      </c>
      <c r="O321" s="52"/>
      <c r="P321" s="28"/>
      <c r="Q321" s="28"/>
      <c r="R321" s="28"/>
      <c r="S321" s="52"/>
    </row>
    <row r="322" spans="1:19" s="20" customFormat="1" ht="22.5">
      <c r="A322" s="55" t="s">
        <v>20</v>
      </c>
      <c r="B322" s="27" t="s">
        <v>111</v>
      </c>
      <c r="C322" s="27">
        <v>0</v>
      </c>
      <c r="D322" s="27">
        <v>902</v>
      </c>
      <c r="E322" s="42">
        <v>1617</v>
      </c>
      <c r="F322" s="56">
        <v>240</v>
      </c>
      <c r="G322" s="52"/>
      <c r="H322" s="52"/>
      <c r="I322" s="52">
        <v>72071000</v>
      </c>
      <c r="J322" s="52"/>
      <c r="K322" s="52"/>
      <c r="L322" s="52"/>
      <c r="M322" s="52"/>
      <c r="N322" s="52">
        <f>I322</f>
        <v>72071000</v>
      </c>
      <c r="O322" s="52"/>
      <c r="P322" s="28"/>
      <c r="Q322" s="28"/>
      <c r="R322" s="87">
        <v>0</v>
      </c>
      <c r="S322" s="52"/>
    </row>
    <row r="323" spans="1:19" ht="51">
      <c r="A323" s="30" t="s">
        <v>112</v>
      </c>
      <c r="B323" s="31" t="s">
        <v>113</v>
      </c>
      <c r="C323" s="31"/>
      <c r="D323" s="31"/>
      <c r="E323" s="47"/>
      <c r="F323" s="32"/>
      <c r="G323" s="33">
        <f>G324</f>
        <v>6421311.75</v>
      </c>
      <c r="H323" s="33"/>
      <c r="I323" s="33"/>
      <c r="J323" s="33"/>
      <c r="K323" s="33"/>
      <c r="L323" s="33"/>
      <c r="M323" s="33"/>
      <c r="N323" s="33">
        <f aca="true" t="shared" si="37" ref="N323:O326">N324</f>
        <v>6421311.75</v>
      </c>
      <c r="O323" s="33">
        <f t="shared" si="37"/>
        <v>0</v>
      </c>
      <c r="P323" s="28"/>
      <c r="Q323" s="28"/>
      <c r="R323" s="28"/>
      <c r="S323" s="88">
        <f>S324</f>
        <v>0</v>
      </c>
    </row>
    <row r="324" spans="1:19" ht="12.75">
      <c r="A324" s="30" t="s">
        <v>50</v>
      </c>
      <c r="B324" s="31" t="s">
        <v>113</v>
      </c>
      <c r="C324" s="31">
        <v>0</v>
      </c>
      <c r="D324" s="31">
        <v>902</v>
      </c>
      <c r="E324" s="47"/>
      <c r="F324" s="32"/>
      <c r="G324" s="33">
        <f>G325</f>
        <v>6421311.75</v>
      </c>
      <c r="H324" s="33"/>
      <c r="I324" s="33"/>
      <c r="J324" s="33"/>
      <c r="K324" s="33"/>
      <c r="L324" s="33"/>
      <c r="M324" s="33"/>
      <c r="N324" s="33">
        <f t="shared" si="37"/>
        <v>6421311.75</v>
      </c>
      <c r="O324" s="33">
        <f t="shared" si="37"/>
        <v>0</v>
      </c>
      <c r="P324" s="28"/>
      <c r="Q324" s="28"/>
      <c r="R324" s="28"/>
      <c r="S324" s="88">
        <f>S325</f>
        <v>0</v>
      </c>
    </row>
    <row r="325" spans="1:19" ht="38.25">
      <c r="A325" s="41" t="s">
        <v>78</v>
      </c>
      <c r="B325" s="27" t="s">
        <v>113</v>
      </c>
      <c r="C325" s="27">
        <v>0</v>
      </c>
      <c r="D325" s="27">
        <v>902</v>
      </c>
      <c r="E325" s="27">
        <v>1243</v>
      </c>
      <c r="F325" s="37"/>
      <c r="G325" s="38">
        <f>G326</f>
        <v>6421311.75</v>
      </c>
      <c r="H325" s="38"/>
      <c r="I325" s="38"/>
      <c r="J325" s="38"/>
      <c r="K325" s="38"/>
      <c r="L325" s="38"/>
      <c r="M325" s="38"/>
      <c r="N325" s="38">
        <f t="shared" si="37"/>
        <v>6421311.75</v>
      </c>
      <c r="O325" s="38">
        <f t="shared" si="37"/>
        <v>0</v>
      </c>
      <c r="P325" s="28"/>
      <c r="Q325" s="28"/>
      <c r="R325" s="28"/>
      <c r="S325" s="91">
        <f>S326</f>
        <v>0</v>
      </c>
    </row>
    <row r="326" spans="1:19" ht="12.75">
      <c r="A326" s="3" t="s">
        <v>55</v>
      </c>
      <c r="B326" s="27" t="s">
        <v>113</v>
      </c>
      <c r="C326" s="27">
        <v>0</v>
      </c>
      <c r="D326" s="27">
        <v>902</v>
      </c>
      <c r="E326" s="27">
        <v>1243</v>
      </c>
      <c r="F326" s="37">
        <v>410</v>
      </c>
      <c r="G326" s="38">
        <f>G327</f>
        <v>6421311.75</v>
      </c>
      <c r="H326" s="38"/>
      <c r="I326" s="38"/>
      <c r="J326" s="38"/>
      <c r="K326" s="38"/>
      <c r="L326" s="38"/>
      <c r="M326" s="38"/>
      <c r="N326" s="38">
        <f t="shared" si="37"/>
        <v>6421311.75</v>
      </c>
      <c r="O326" s="38">
        <f t="shared" si="37"/>
        <v>0</v>
      </c>
      <c r="P326" s="28"/>
      <c r="Q326" s="28"/>
      <c r="R326" s="28"/>
      <c r="S326" s="91">
        <f>S327</f>
        <v>0</v>
      </c>
    </row>
    <row r="327" spans="1:19" ht="51">
      <c r="A327" s="3" t="s">
        <v>47</v>
      </c>
      <c r="B327" s="27" t="s">
        <v>113</v>
      </c>
      <c r="C327" s="27">
        <v>0</v>
      </c>
      <c r="D327" s="27">
        <v>902</v>
      </c>
      <c r="E327" s="27">
        <v>1243</v>
      </c>
      <c r="F327" s="39">
        <v>412</v>
      </c>
      <c r="G327" s="40">
        <v>6421311.75</v>
      </c>
      <c r="H327" s="40"/>
      <c r="I327" s="40"/>
      <c r="J327" s="40"/>
      <c r="K327" s="40"/>
      <c r="L327" s="40"/>
      <c r="M327" s="40"/>
      <c r="N327" s="40">
        <v>6421311.75</v>
      </c>
      <c r="O327" s="40">
        <v>0</v>
      </c>
      <c r="P327" s="28"/>
      <c r="Q327" s="28"/>
      <c r="R327" s="28"/>
      <c r="S327" s="92">
        <v>0</v>
      </c>
    </row>
    <row r="328" spans="1:19" ht="63.75" hidden="1">
      <c r="A328" s="30" t="s">
        <v>114</v>
      </c>
      <c r="B328" s="31">
        <v>13</v>
      </c>
      <c r="C328" s="31"/>
      <c r="D328" s="31"/>
      <c r="E328" s="47"/>
      <c r="F328" s="32"/>
      <c r="G328" s="33">
        <f>G329</f>
        <v>0</v>
      </c>
      <c r="H328" s="33"/>
      <c r="I328" s="33"/>
      <c r="J328" s="33"/>
      <c r="K328" s="33"/>
      <c r="L328" s="33"/>
      <c r="M328" s="33"/>
      <c r="N328" s="33">
        <f aca="true" t="shared" si="38" ref="N328:O331">N329</f>
        <v>0</v>
      </c>
      <c r="O328" s="33">
        <f t="shared" si="38"/>
        <v>0</v>
      </c>
      <c r="P328" s="28"/>
      <c r="Q328" s="28"/>
      <c r="R328" s="28"/>
      <c r="S328" s="33">
        <f>S329</f>
        <v>0</v>
      </c>
    </row>
    <row r="329" spans="1:19" ht="12.75" hidden="1">
      <c r="A329" s="30" t="s">
        <v>50</v>
      </c>
      <c r="B329" s="31">
        <v>13</v>
      </c>
      <c r="C329" s="31">
        <v>0</v>
      </c>
      <c r="D329" s="35">
        <v>902</v>
      </c>
      <c r="E329" s="47"/>
      <c r="F329" s="32"/>
      <c r="G329" s="33">
        <f>G330</f>
        <v>0</v>
      </c>
      <c r="H329" s="33"/>
      <c r="I329" s="33"/>
      <c r="J329" s="33"/>
      <c r="K329" s="33"/>
      <c r="L329" s="33"/>
      <c r="M329" s="33"/>
      <c r="N329" s="33">
        <f t="shared" si="38"/>
        <v>0</v>
      </c>
      <c r="O329" s="33">
        <f t="shared" si="38"/>
        <v>0</v>
      </c>
      <c r="P329" s="28"/>
      <c r="Q329" s="28"/>
      <c r="R329" s="28"/>
      <c r="S329" s="33">
        <f>S330</f>
        <v>0</v>
      </c>
    </row>
    <row r="330" spans="1:19" ht="38.25" hidden="1">
      <c r="A330" s="3" t="s">
        <v>75</v>
      </c>
      <c r="B330" s="27">
        <v>13</v>
      </c>
      <c r="C330" s="27">
        <v>0</v>
      </c>
      <c r="D330" s="57">
        <v>902</v>
      </c>
      <c r="E330" s="27">
        <v>1206</v>
      </c>
      <c r="F330" s="39"/>
      <c r="G330" s="38">
        <f>G331</f>
        <v>0</v>
      </c>
      <c r="H330" s="38"/>
      <c r="I330" s="38"/>
      <c r="J330" s="38"/>
      <c r="K330" s="38"/>
      <c r="L330" s="38"/>
      <c r="M330" s="38"/>
      <c r="N330" s="38">
        <f t="shared" si="38"/>
        <v>0</v>
      </c>
      <c r="O330" s="38">
        <f t="shared" si="38"/>
        <v>0</v>
      </c>
      <c r="P330" s="28"/>
      <c r="Q330" s="28"/>
      <c r="R330" s="28"/>
      <c r="S330" s="38">
        <f>S331</f>
        <v>0</v>
      </c>
    </row>
    <row r="331" spans="1:19" ht="25.5" hidden="1">
      <c r="A331" s="3" t="s">
        <v>18</v>
      </c>
      <c r="B331" s="27">
        <v>13</v>
      </c>
      <c r="C331" s="27">
        <v>0</v>
      </c>
      <c r="D331" s="57">
        <v>902</v>
      </c>
      <c r="E331" s="27">
        <v>1206</v>
      </c>
      <c r="F331" s="39">
        <v>200</v>
      </c>
      <c r="G331" s="38">
        <f>G332</f>
        <v>0</v>
      </c>
      <c r="H331" s="38"/>
      <c r="I331" s="38"/>
      <c r="J331" s="38"/>
      <c r="K331" s="38"/>
      <c r="L331" s="38"/>
      <c r="M331" s="38"/>
      <c r="N331" s="38">
        <f t="shared" si="38"/>
        <v>0</v>
      </c>
      <c r="O331" s="38">
        <f t="shared" si="38"/>
        <v>0</v>
      </c>
      <c r="P331" s="28"/>
      <c r="Q331" s="28"/>
      <c r="R331" s="28"/>
      <c r="S331" s="38">
        <f>S332</f>
        <v>0</v>
      </c>
    </row>
    <row r="332" spans="1:19" ht="38.25" hidden="1">
      <c r="A332" s="3" t="s">
        <v>20</v>
      </c>
      <c r="B332" s="27">
        <v>13</v>
      </c>
      <c r="C332" s="27">
        <v>0</v>
      </c>
      <c r="D332" s="57">
        <v>902</v>
      </c>
      <c r="E332" s="27">
        <v>1206</v>
      </c>
      <c r="F332" s="39">
        <v>240</v>
      </c>
      <c r="G332" s="40">
        <v>0</v>
      </c>
      <c r="H332" s="40"/>
      <c r="I332" s="40"/>
      <c r="J332" s="40"/>
      <c r="K332" s="40"/>
      <c r="L332" s="40"/>
      <c r="M332" s="40"/>
      <c r="N332" s="40">
        <v>0</v>
      </c>
      <c r="O332" s="40">
        <v>0</v>
      </c>
      <c r="P332" s="28"/>
      <c r="Q332" s="28"/>
      <c r="R332" s="28"/>
      <c r="S332" s="40">
        <v>0</v>
      </c>
    </row>
    <row r="333" spans="1:19" ht="51">
      <c r="A333" s="58" t="s">
        <v>169</v>
      </c>
      <c r="B333" s="31">
        <v>15</v>
      </c>
      <c r="C333" s="31"/>
      <c r="D333" s="59"/>
      <c r="E333" s="31"/>
      <c r="F333" s="32"/>
      <c r="G333" s="40"/>
      <c r="H333" s="40"/>
      <c r="I333" s="40"/>
      <c r="J333" s="40"/>
      <c r="K333" s="40"/>
      <c r="L333" s="40"/>
      <c r="M333" s="40"/>
      <c r="N333" s="40">
        <f>N334</f>
        <v>999359.28</v>
      </c>
      <c r="O333" s="40"/>
      <c r="P333" s="28"/>
      <c r="Q333" s="28"/>
      <c r="R333" s="28"/>
      <c r="S333" s="40">
        <f>S334</f>
        <v>999359.28</v>
      </c>
    </row>
    <row r="334" spans="1:19" ht="25.5">
      <c r="A334" s="30" t="s">
        <v>63</v>
      </c>
      <c r="B334" s="31">
        <v>15</v>
      </c>
      <c r="C334" s="31">
        <v>0</v>
      </c>
      <c r="D334" s="59">
        <v>921</v>
      </c>
      <c r="E334" s="31"/>
      <c r="F334" s="32"/>
      <c r="G334" s="40"/>
      <c r="H334" s="40"/>
      <c r="I334" s="40"/>
      <c r="J334" s="40"/>
      <c r="K334" s="40"/>
      <c r="L334" s="40"/>
      <c r="M334" s="40"/>
      <c r="N334" s="40">
        <f>N335</f>
        <v>999359.28</v>
      </c>
      <c r="O334" s="40"/>
      <c r="P334" s="28"/>
      <c r="Q334" s="28"/>
      <c r="R334" s="28"/>
      <c r="S334" s="40">
        <f>S335</f>
        <v>999359.28</v>
      </c>
    </row>
    <row r="335" spans="1:19" ht="25.5">
      <c r="A335" s="4" t="s">
        <v>170</v>
      </c>
      <c r="B335" s="27">
        <v>15</v>
      </c>
      <c r="C335" s="27">
        <v>0</v>
      </c>
      <c r="D335" s="57">
        <v>921</v>
      </c>
      <c r="E335" s="27">
        <v>1123</v>
      </c>
      <c r="F335" s="39"/>
      <c r="G335" s="40"/>
      <c r="H335" s="40"/>
      <c r="I335" s="40"/>
      <c r="J335" s="40"/>
      <c r="K335" s="40"/>
      <c r="L335" s="40"/>
      <c r="M335" s="40"/>
      <c r="N335" s="40">
        <f>N336</f>
        <v>999359.28</v>
      </c>
      <c r="O335" s="40"/>
      <c r="P335" s="28"/>
      <c r="Q335" s="28"/>
      <c r="R335" s="28"/>
      <c r="S335" s="40">
        <f>S336</f>
        <v>999359.28</v>
      </c>
    </row>
    <row r="336" spans="1:19" ht="38.25">
      <c r="A336" s="43" t="s">
        <v>89</v>
      </c>
      <c r="B336" s="27">
        <v>15</v>
      </c>
      <c r="C336" s="27">
        <v>0</v>
      </c>
      <c r="D336" s="57">
        <v>921</v>
      </c>
      <c r="E336" s="27">
        <v>1123</v>
      </c>
      <c r="F336" s="39">
        <v>600</v>
      </c>
      <c r="G336" s="40"/>
      <c r="H336" s="40"/>
      <c r="I336" s="40"/>
      <c r="J336" s="40"/>
      <c r="K336" s="40"/>
      <c r="L336" s="40"/>
      <c r="M336" s="40"/>
      <c r="N336" s="40">
        <f>N337</f>
        <v>999359.28</v>
      </c>
      <c r="O336" s="40"/>
      <c r="P336" s="28"/>
      <c r="Q336" s="28"/>
      <c r="R336" s="28"/>
      <c r="S336" s="40">
        <f>S337</f>
        <v>999359.28</v>
      </c>
    </row>
    <row r="337" spans="1:19" ht="12.75">
      <c r="A337" s="43" t="s">
        <v>60</v>
      </c>
      <c r="B337" s="27">
        <v>15</v>
      </c>
      <c r="C337" s="27">
        <v>0</v>
      </c>
      <c r="D337" s="57">
        <v>921</v>
      </c>
      <c r="E337" s="27">
        <v>1123</v>
      </c>
      <c r="F337" s="39">
        <v>610</v>
      </c>
      <c r="G337" s="40"/>
      <c r="H337" s="40"/>
      <c r="I337" s="40"/>
      <c r="J337" s="40"/>
      <c r="K337" s="40"/>
      <c r="L337" s="40"/>
      <c r="M337" s="40"/>
      <c r="N337" s="40">
        <f>N338</f>
        <v>999359.28</v>
      </c>
      <c r="O337" s="40"/>
      <c r="P337" s="28"/>
      <c r="Q337" s="28"/>
      <c r="R337" s="28"/>
      <c r="S337" s="40">
        <f>S338</f>
        <v>999359.28</v>
      </c>
    </row>
    <row r="338" spans="1:19" ht="25.5">
      <c r="A338" s="43" t="s">
        <v>168</v>
      </c>
      <c r="B338" s="27">
        <v>15</v>
      </c>
      <c r="C338" s="27">
        <v>0</v>
      </c>
      <c r="D338" s="57">
        <v>921</v>
      </c>
      <c r="E338" s="27">
        <v>1123</v>
      </c>
      <c r="F338" s="39">
        <v>612</v>
      </c>
      <c r="G338" s="40"/>
      <c r="H338" s="40">
        <v>999359.28</v>
      </c>
      <c r="I338" s="40"/>
      <c r="J338" s="40"/>
      <c r="K338" s="40"/>
      <c r="L338" s="40"/>
      <c r="M338" s="40"/>
      <c r="N338" s="40">
        <f>G338+H338</f>
        <v>999359.28</v>
      </c>
      <c r="O338" s="40"/>
      <c r="P338" s="28">
        <v>999359.28</v>
      </c>
      <c r="Q338" s="28"/>
      <c r="R338" s="28"/>
      <c r="S338" s="40">
        <f>O338+P338</f>
        <v>999359.28</v>
      </c>
    </row>
    <row r="339" spans="1:19" ht="12.75">
      <c r="A339" s="30" t="s">
        <v>115</v>
      </c>
      <c r="B339" s="31">
        <v>99</v>
      </c>
      <c r="C339" s="31"/>
      <c r="D339" s="31"/>
      <c r="E339" s="31"/>
      <c r="F339" s="32"/>
      <c r="G339" s="33">
        <f>G340</f>
        <v>7749069.25</v>
      </c>
      <c r="H339" s="33"/>
      <c r="I339" s="33"/>
      <c r="J339" s="33"/>
      <c r="K339" s="33"/>
      <c r="L339" s="33"/>
      <c r="M339" s="33"/>
      <c r="N339" s="33">
        <f>N340</f>
        <v>9699890.55</v>
      </c>
      <c r="O339" s="33">
        <f>O340</f>
        <v>11504608</v>
      </c>
      <c r="P339" s="28"/>
      <c r="Q339" s="28"/>
      <c r="R339" s="28"/>
      <c r="S339" s="33">
        <f>S340</f>
        <v>13917316</v>
      </c>
    </row>
    <row r="340" spans="1:19" ht="12.75">
      <c r="A340" s="46" t="s">
        <v>50</v>
      </c>
      <c r="B340" s="31">
        <v>99</v>
      </c>
      <c r="C340" s="31">
        <v>0</v>
      </c>
      <c r="D340" s="31">
        <v>902</v>
      </c>
      <c r="E340" s="31"/>
      <c r="F340" s="32"/>
      <c r="G340" s="33">
        <f>G341+G352+G357+G364+G369+G372</f>
        <v>7749069.25</v>
      </c>
      <c r="H340" s="33"/>
      <c r="I340" s="33"/>
      <c r="J340" s="33"/>
      <c r="K340" s="33"/>
      <c r="L340" s="33"/>
      <c r="M340" s="33"/>
      <c r="N340" s="33">
        <f>N341+N352+N357+N364+N369+N372</f>
        <v>9699890.55</v>
      </c>
      <c r="O340" s="33">
        <f>O341+O352+O357+O364+O369+O372</f>
        <v>11504608</v>
      </c>
      <c r="P340" s="28"/>
      <c r="Q340" s="28"/>
      <c r="R340" s="28"/>
      <c r="S340" s="33">
        <f>S341+S352+S357+S364+S369+S372</f>
        <v>13917316</v>
      </c>
    </row>
    <row r="341" spans="1:19" ht="38.25">
      <c r="A341" s="3" t="s">
        <v>72</v>
      </c>
      <c r="B341" s="27">
        <v>99</v>
      </c>
      <c r="C341" s="27">
        <v>0</v>
      </c>
      <c r="D341" s="27">
        <v>902</v>
      </c>
      <c r="E341" s="27">
        <v>1004</v>
      </c>
      <c r="F341" s="37" t="s">
        <v>0</v>
      </c>
      <c r="G341" s="38">
        <f>G342+G346+G348</f>
        <v>2518889</v>
      </c>
      <c r="H341" s="38"/>
      <c r="I341" s="38"/>
      <c r="J341" s="38"/>
      <c r="K341" s="38"/>
      <c r="L341" s="38"/>
      <c r="M341" s="38"/>
      <c r="N341" s="38">
        <f>N342+N346+N348</f>
        <v>2518889</v>
      </c>
      <c r="O341" s="38">
        <f>O342+O346+O348</f>
        <v>2521922</v>
      </c>
      <c r="P341" s="28"/>
      <c r="Q341" s="28"/>
      <c r="R341" s="28"/>
      <c r="S341" s="38">
        <f>S342+S346+S348</f>
        <v>2521922</v>
      </c>
    </row>
    <row r="342" spans="1:19" ht="76.5">
      <c r="A342" s="3" t="s">
        <v>14</v>
      </c>
      <c r="B342" s="27">
        <v>99</v>
      </c>
      <c r="C342" s="27">
        <v>0</v>
      </c>
      <c r="D342" s="27">
        <v>902</v>
      </c>
      <c r="E342" s="27">
        <v>1004</v>
      </c>
      <c r="F342" s="39" t="s">
        <v>15</v>
      </c>
      <c r="G342" s="38">
        <f>G343</f>
        <v>1920126</v>
      </c>
      <c r="H342" s="38"/>
      <c r="I342" s="38"/>
      <c r="J342" s="38"/>
      <c r="K342" s="38"/>
      <c r="L342" s="38"/>
      <c r="M342" s="38"/>
      <c r="N342" s="38">
        <f>N343</f>
        <v>1920126</v>
      </c>
      <c r="O342" s="38">
        <f>O343</f>
        <v>1920126</v>
      </c>
      <c r="P342" s="28"/>
      <c r="Q342" s="28"/>
      <c r="R342" s="28"/>
      <c r="S342" s="38">
        <f>S343</f>
        <v>1920126</v>
      </c>
    </row>
    <row r="343" spans="1:19" ht="25.5">
      <c r="A343" s="3" t="s">
        <v>16</v>
      </c>
      <c r="B343" s="27">
        <v>99</v>
      </c>
      <c r="C343" s="27">
        <v>0</v>
      </c>
      <c r="D343" s="27">
        <v>902</v>
      </c>
      <c r="E343" s="27">
        <v>1004</v>
      </c>
      <c r="F343" s="39" t="s">
        <v>17</v>
      </c>
      <c r="G343" s="38">
        <f>G344+G345</f>
        <v>1920126</v>
      </c>
      <c r="H343" s="38"/>
      <c r="I343" s="38"/>
      <c r="J343" s="38"/>
      <c r="K343" s="38"/>
      <c r="L343" s="38"/>
      <c r="M343" s="38"/>
      <c r="N343" s="38">
        <f>N344+N345</f>
        <v>1920126</v>
      </c>
      <c r="O343" s="38">
        <f>O344+O345</f>
        <v>1920126</v>
      </c>
      <c r="P343" s="28"/>
      <c r="Q343" s="28"/>
      <c r="R343" s="28"/>
      <c r="S343" s="38">
        <f>S344+S345</f>
        <v>1920126</v>
      </c>
    </row>
    <row r="344" spans="1:19" ht="38.25">
      <c r="A344" s="3" t="s">
        <v>87</v>
      </c>
      <c r="B344" s="27">
        <v>99</v>
      </c>
      <c r="C344" s="27">
        <v>0</v>
      </c>
      <c r="D344" s="27">
        <v>902</v>
      </c>
      <c r="E344" s="27">
        <v>1004</v>
      </c>
      <c r="F344" s="39">
        <v>121</v>
      </c>
      <c r="G344" s="40">
        <v>1866076</v>
      </c>
      <c r="H344" s="40"/>
      <c r="I344" s="40"/>
      <c r="J344" s="40"/>
      <c r="K344" s="40"/>
      <c r="L344" s="40"/>
      <c r="M344" s="40"/>
      <c r="N344" s="40">
        <v>1866076</v>
      </c>
      <c r="O344" s="40">
        <v>1866076</v>
      </c>
      <c r="P344" s="28"/>
      <c r="Q344" s="28"/>
      <c r="R344" s="28"/>
      <c r="S344" s="40">
        <v>1866076</v>
      </c>
    </row>
    <row r="345" spans="1:19" ht="38.25">
      <c r="A345" s="3" t="s">
        <v>71</v>
      </c>
      <c r="B345" s="27">
        <v>99</v>
      </c>
      <c r="C345" s="27">
        <v>0</v>
      </c>
      <c r="D345" s="27">
        <v>902</v>
      </c>
      <c r="E345" s="27">
        <v>1004</v>
      </c>
      <c r="F345" s="39">
        <v>122</v>
      </c>
      <c r="G345" s="40">
        <v>54050</v>
      </c>
      <c r="H345" s="40"/>
      <c r="I345" s="40"/>
      <c r="J345" s="40"/>
      <c r="K345" s="40"/>
      <c r="L345" s="40"/>
      <c r="M345" s="40"/>
      <c r="N345" s="40">
        <v>54050</v>
      </c>
      <c r="O345" s="40">
        <v>54050</v>
      </c>
      <c r="P345" s="28"/>
      <c r="Q345" s="28"/>
      <c r="R345" s="28"/>
      <c r="S345" s="40">
        <v>54050</v>
      </c>
    </row>
    <row r="346" spans="1:19" ht="25.5">
      <c r="A346" s="3" t="s">
        <v>18</v>
      </c>
      <c r="B346" s="27">
        <v>99</v>
      </c>
      <c r="C346" s="27">
        <v>0</v>
      </c>
      <c r="D346" s="27">
        <v>902</v>
      </c>
      <c r="E346" s="27">
        <v>1004</v>
      </c>
      <c r="F346" s="39">
        <v>200</v>
      </c>
      <c r="G346" s="38">
        <f>G347</f>
        <v>591763</v>
      </c>
      <c r="H346" s="38"/>
      <c r="I346" s="38"/>
      <c r="J346" s="38"/>
      <c r="K346" s="38"/>
      <c r="L346" s="38"/>
      <c r="M346" s="38"/>
      <c r="N346" s="38">
        <f>N347</f>
        <v>591763</v>
      </c>
      <c r="O346" s="38">
        <f>O347</f>
        <v>594796</v>
      </c>
      <c r="P346" s="28"/>
      <c r="Q346" s="28"/>
      <c r="R346" s="28"/>
      <c r="S346" s="38">
        <f>S347</f>
        <v>594796</v>
      </c>
    </row>
    <row r="347" spans="1:19" ht="38.25">
      <c r="A347" s="3" t="s">
        <v>20</v>
      </c>
      <c r="B347" s="27">
        <v>99</v>
      </c>
      <c r="C347" s="27">
        <v>0</v>
      </c>
      <c r="D347" s="27">
        <v>902</v>
      </c>
      <c r="E347" s="27">
        <v>1004</v>
      </c>
      <c r="F347" s="39">
        <v>240</v>
      </c>
      <c r="G347" s="40">
        <v>591763</v>
      </c>
      <c r="H347" s="40"/>
      <c r="I347" s="40"/>
      <c r="J347" s="40"/>
      <c r="K347" s="40"/>
      <c r="L347" s="40"/>
      <c r="M347" s="40"/>
      <c r="N347" s="40">
        <v>591763</v>
      </c>
      <c r="O347" s="40">
        <v>594796</v>
      </c>
      <c r="P347" s="28"/>
      <c r="Q347" s="28"/>
      <c r="R347" s="28"/>
      <c r="S347" s="40">
        <v>594796</v>
      </c>
    </row>
    <row r="348" spans="1:19" ht="12.75">
      <c r="A348" s="3" t="s">
        <v>22</v>
      </c>
      <c r="B348" s="27">
        <v>99</v>
      </c>
      <c r="C348" s="27">
        <v>0</v>
      </c>
      <c r="D348" s="27">
        <v>902</v>
      </c>
      <c r="E348" s="27">
        <v>1004</v>
      </c>
      <c r="F348" s="39" t="s">
        <v>23</v>
      </c>
      <c r="G348" s="38">
        <f>G349</f>
        <v>7000</v>
      </c>
      <c r="H348" s="38"/>
      <c r="I348" s="38"/>
      <c r="J348" s="38"/>
      <c r="K348" s="38"/>
      <c r="L348" s="38"/>
      <c r="M348" s="38"/>
      <c r="N348" s="38">
        <f>N349</f>
        <v>7000</v>
      </c>
      <c r="O348" s="38">
        <f>O349</f>
        <v>7000</v>
      </c>
      <c r="P348" s="28"/>
      <c r="Q348" s="28"/>
      <c r="R348" s="28"/>
      <c r="S348" s="38">
        <f>S349</f>
        <v>7000</v>
      </c>
    </row>
    <row r="349" spans="1:19" ht="12.75">
      <c r="A349" s="3" t="s">
        <v>51</v>
      </c>
      <c r="B349" s="27">
        <v>99</v>
      </c>
      <c r="C349" s="27">
        <v>0</v>
      </c>
      <c r="D349" s="27">
        <v>902</v>
      </c>
      <c r="E349" s="27">
        <v>1004</v>
      </c>
      <c r="F349" s="39">
        <v>850</v>
      </c>
      <c r="G349" s="38">
        <f>G351</f>
        <v>7000</v>
      </c>
      <c r="H349" s="38"/>
      <c r="I349" s="38"/>
      <c r="J349" s="38"/>
      <c r="K349" s="38"/>
      <c r="L349" s="38"/>
      <c r="M349" s="38"/>
      <c r="N349" s="38">
        <f>N351</f>
        <v>7000</v>
      </c>
      <c r="O349" s="38">
        <f>O351</f>
        <v>7000</v>
      </c>
      <c r="P349" s="28"/>
      <c r="Q349" s="28"/>
      <c r="R349" s="28"/>
      <c r="S349" s="38">
        <f>S351</f>
        <v>7000</v>
      </c>
    </row>
    <row r="350" spans="1:19" ht="25.5">
      <c r="A350" s="3" t="s">
        <v>24</v>
      </c>
      <c r="B350" s="27">
        <v>99</v>
      </c>
      <c r="C350" s="27">
        <v>0</v>
      </c>
      <c r="D350" s="27">
        <v>902</v>
      </c>
      <c r="E350" s="27">
        <v>1004</v>
      </c>
      <c r="F350" s="39" t="s">
        <v>25</v>
      </c>
      <c r="G350" s="38">
        <v>0</v>
      </c>
      <c r="H350" s="38"/>
      <c r="I350" s="38"/>
      <c r="J350" s="38"/>
      <c r="K350" s="38"/>
      <c r="L350" s="38"/>
      <c r="M350" s="38"/>
      <c r="N350" s="38">
        <v>0</v>
      </c>
      <c r="O350" s="38">
        <v>0</v>
      </c>
      <c r="P350" s="28"/>
      <c r="Q350" s="28"/>
      <c r="R350" s="28"/>
      <c r="S350" s="38">
        <v>0</v>
      </c>
    </row>
    <row r="351" spans="1:19" ht="25.5">
      <c r="A351" s="3" t="s">
        <v>26</v>
      </c>
      <c r="B351" s="27">
        <v>99</v>
      </c>
      <c r="C351" s="27">
        <v>0</v>
      </c>
      <c r="D351" s="27">
        <v>902</v>
      </c>
      <c r="E351" s="27">
        <v>1004</v>
      </c>
      <c r="F351" s="39" t="s">
        <v>27</v>
      </c>
      <c r="G351" s="38">
        <v>7000</v>
      </c>
      <c r="H351" s="38"/>
      <c r="I351" s="38"/>
      <c r="J351" s="38"/>
      <c r="K351" s="38"/>
      <c r="L351" s="38"/>
      <c r="M351" s="38"/>
      <c r="N351" s="38">
        <v>7000</v>
      </c>
      <c r="O351" s="38">
        <v>7000</v>
      </c>
      <c r="P351" s="28"/>
      <c r="Q351" s="28"/>
      <c r="R351" s="28"/>
      <c r="S351" s="38">
        <v>7000</v>
      </c>
    </row>
    <row r="352" spans="1:19" ht="38.25">
      <c r="A352" s="3" t="s">
        <v>49</v>
      </c>
      <c r="B352" s="27">
        <v>99</v>
      </c>
      <c r="C352" s="27">
        <v>0</v>
      </c>
      <c r="D352" s="27">
        <v>902</v>
      </c>
      <c r="E352" s="27">
        <v>1005</v>
      </c>
      <c r="F352" s="37" t="s">
        <v>0</v>
      </c>
      <c r="G352" s="38">
        <f>G353</f>
        <v>1716825</v>
      </c>
      <c r="H352" s="38"/>
      <c r="I352" s="38"/>
      <c r="J352" s="38"/>
      <c r="K352" s="38"/>
      <c r="L352" s="38"/>
      <c r="M352" s="38"/>
      <c r="N352" s="38">
        <f>N353</f>
        <v>1716825</v>
      </c>
      <c r="O352" s="38">
        <f>O353</f>
        <v>1716825</v>
      </c>
      <c r="P352" s="28"/>
      <c r="Q352" s="28"/>
      <c r="R352" s="28"/>
      <c r="S352" s="38">
        <f>S353</f>
        <v>1716825</v>
      </c>
    </row>
    <row r="353" spans="1:19" ht="76.5">
      <c r="A353" s="3" t="s">
        <v>14</v>
      </c>
      <c r="B353" s="27">
        <v>99</v>
      </c>
      <c r="C353" s="27">
        <v>0</v>
      </c>
      <c r="D353" s="27">
        <v>902</v>
      </c>
      <c r="E353" s="27">
        <v>1005</v>
      </c>
      <c r="F353" s="39" t="s">
        <v>15</v>
      </c>
      <c r="G353" s="38">
        <f>G354</f>
        <v>1716825</v>
      </c>
      <c r="H353" s="38"/>
      <c r="I353" s="38"/>
      <c r="J353" s="38"/>
      <c r="K353" s="38"/>
      <c r="L353" s="38"/>
      <c r="M353" s="38"/>
      <c r="N353" s="38">
        <f>N354</f>
        <v>1716825</v>
      </c>
      <c r="O353" s="38">
        <f>O354</f>
        <v>1716825</v>
      </c>
      <c r="P353" s="28"/>
      <c r="Q353" s="28"/>
      <c r="R353" s="28"/>
      <c r="S353" s="38">
        <f>S354</f>
        <v>1716825</v>
      </c>
    </row>
    <row r="354" spans="1:19" ht="25.5">
      <c r="A354" s="3" t="s">
        <v>16</v>
      </c>
      <c r="B354" s="27">
        <v>99</v>
      </c>
      <c r="C354" s="27">
        <v>0</v>
      </c>
      <c r="D354" s="27">
        <v>902</v>
      </c>
      <c r="E354" s="27">
        <v>1005</v>
      </c>
      <c r="F354" s="39" t="s">
        <v>17</v>
      </c>
      <c r="G354" s="38">
        <f>G355+G356</f>
        <v>1716825</v>
      </c>
      <c r="H354" s="38"/>
      <c r="I354" s="38"/>
      <c r="J354" s="38"/>
      <c r="K354" s="38"/>
      <c r="L354" s="38"/>
      <c r="M354" s="38"/>
      <c r="N354" s="38">
        <f>N355+N356</f>
        <v>1716825</v>
      </c>
      <c r="O354" s="38">
        <f>O355+O356</f>
        <v>1716825</v>
      </c>
      <c r="P354" s="28"/>
      <c r="Q354" s="28"/>
      <c r="R354" s="28"/>
      <c r="S354" s="38">
        <f>S355+S356</f>
        <v>1716825</v>
      </c>
    </row>
    <row r="355" spans="1:19" ht="38.25">
      <c r="A355" s="3" t="s">
        <v>87</v>
      </c>
      <c r="B355" s="27">
        <v>99</v>
      </c>
      <c r="C355" s="27">
        <v>0</v>
      </c>
      <c r="D355" s="27">
        <v>902</v>
      </c>
      <c r="E355" s="27">
        <v>1005</v>
      </c>
      <c r="F355" s="39">
        <v>121</v>
      </c>
      <c r="G355" s="40">
        <v>1659570</v>
      </c>
      <c r="H355" s="40"/>
      <c r="I355" s="40"/>
      <c r="J355" s="40"/>
      <c r="K355" s="40"/>
      <c r="L355" s="40"/>
      <c r="M355" s="40"/>
      <c r="N355" s="40">
        <v>1659570</v>
      </c>
      <c r="O355" s="40">
        <v>1659570</v>
      </c>
      <c r="P355" s="28"/>
      <c r="Q355" s="28"/>
      <c r="R355" s="28"/>
      <c r="S355" s="40">
        <v>1659570</v>
      </c>
    </row>
    <row r="356" spans="1:19" ht="38.25">
      <c r="A356" s="3" t="s">
        <v>71</v>
      </c>
      <c r="B356" s="27">
        <v>99</v>
      </c>
      <c r="C356" s="27">
        <v>0</v>
      </c>
      <c r="D356" s="27">
        <v>902</v>
      </c>
      <c r="E356" s="27">
        <v>1005</v>
      </c>
      <c r="F356" s="39">
        <v>122</v>
      </c>
      <c r="G356" s="38">
        <v>57255</v>
      </c>
      <c r="H356" s="38"/>
      <c r="I356" s="38"/>
      <c r="J356" s="38"/>
      <c r="K356" s="38"/>
      <c r="L356" s="38"/>
      <c r="M356" s="38"/>
      <c r="N356" s="38">
        <v>57255</v>
      </c>
      <c r="O356" s="38">
        <v>57255</v>
      </c>
      <c r="P356" s="28"/>
      <c r="Q356" s="28"/>
      <c r="R356" s="28"/>
      <c r="S356" s="38">
        <v>57255</v>
      </c>
    </row>
    <row r="357" spans="1:19" ht="25.5">
      <c r="A357" s="41" t="s">
        <v>74</v>
      </c>
      <c r="B357" s="27">
        <v>99</v>
      </c>
      <c r="C357" s="27">
        <v>0</v>
      </c>
      <c r="D357" s="27">
        <v>902</v>
      </c>
      <c r="E357" s="27">
        <v>1007</v>
      </c>
      <c r="F357" s="37"/>
      <c r="G357" s="38">
        <f>G358+G362</f>
        <v>688806</v>
      </c>
      <c r="H357" s="38"/>
      <c r="I357" s="38"/>
      <c r="J357" s="38"/>
      <c r="K357" s="38"/>
      <c r="L357" s="38"/>
      <c r="M357" s="38"/>
      <c r="N357" s="38">
        <f>N358+N362</f>
        <v>688806</v>
      </c>
      <c r="O357" s="38">
        <f>O358+O362</f>
        <v>690069</v>
      </c>
      <c r="P357" s="28"/>
      <c r="Q357" s="28"/>
      <c r="R357" s="28"/>
      <c r="S357" s="38">
        <f>S358+S362</f>
        <v>690069</v>
      </c>
    </row>
    <row r="358" spans="1:19" ht="76.5">
      <c r="A358" s="3" t="s">
        <v>14</v>
      </c>
      <c r="B358" s="27">
        <v>99</v>
      </c>
      <c r="C358" s="27">
        <v>0</v>
      </c>
      <c r="D358" s="27">
        <v>902</v>
      </c>
      <c r="E358" s="27">
        <v>1007</v>
      </c>
      <c r="F358" s="39" t="s">
        <v>15</v>
      </c>
      <c r="G358" s="38">
        <f>G359</f>
        <v>452381</v>
      </c>
      <c r="H358" s="38"/>
      <c r="I358" s="38"/>
      <c r="J358" s="38"/>
      <c r="K358" s="38"/>
      <c r="L358" s="38"/>
      <c r="M358" s="38"/>
      <c r="N358" s="38">
        <f>N359</f>
        <v>452381</v>
      </c>
      <c r="O358" s="38">
        <f>O359</f>
        <v>452381</v>
      </c>
      <c r="P358" s="28"/>
      <c r="Q358" s="28"/>
      <c r="R358" s="28"/>
      <c r="S358" s="38">
        <f>S359</f>
        <v>452381</v>
      </c>
    </row>
    <row r="359" spans="1:19" ht="25.5">
      <c r="A359" s="3" t="s">
        <v>16</v>
      </c>
      <c r="B359" s="27">
        <v>99</v>
      </c>
      <c r="C359" s="27">
        <v>0</v>
      </c>
      <c r="D359" s="27">
        <v>902</v>
      </c>
      <c r="E359" s="27">
        <v>1007</v>
      </c>
      <c r="F359" s="39">
        <v>120</v>
      </c>
      <c r="G359" s="38">
        <f>G360+G361</f>
        <v>452381</v>
      </c>
      <c r="H359" s="38"/>
      <c r="I359" s="38"/>
      <c r="J359" s="38"/>
      <c r="K359" s="38"/>
      <c r="L359" s="38"/>
      <c r="M359" s="38"/>
      <c r="N359" s="38">
        <f>N360+N361</f>
        <v>452381</v>
      </c>
      <c r="O359" s="38">
        <f>O360+O361</f>
        <v>452381</v>
      </c>
      <c r="P359" s="28"/>
      <c r="Q359" s="28"/>
      <c r="R359" s="28"/>
      <c r="S359" s="38">
        <f>S360+S361</f>
        <v>452381</v>
      </c>
    </row>
    <row r="360" spans="1:19" ht="38.25">
      <c r="A360" s="3" t="s">
        <v>87</v>
      </c>
      <c r="B360" s="27">
        <v>99</v>
      </c>
      <c r="C360" s="27">
        <v>0</v>
      </c>
      <c r="D360" s="27">
        <v>902</v>
      </c>
      <c r="E360" s="27">
        <v>1007</v>
      </c>
      <c r="F360" s="39">
        <v>121</v>
      </c>
      <c r="G360" s="40">
        <v>428766</v>
      </c>
      <c r="H360" s="40"/>
      <c r="I360" s="40"/>
      <c r="J360" s="40"/>
      <c r="K360" s="40"/>
      <c r="L360" s="40"/>
      <c r="M360" s="40"/>
      <c r="N360" s="40">
        <v>428766</v>
      </c>
      <c r="O360" s="40">
        <v>428766</v>
      </c>
      <c r="P360" s="28"/>
      <c r="Q360" s="28"/>
      <c r="R360" s="28"/>
      <c r="S360" s="40">
        <v>428766</v>
      </c>
    </row>
    <row r="361" spans="1:19" ht="38.25">
      <c r="A361" s="3" t="s">
        <v>71</v>
      </c>
      <c r="B361" s="27">
        <v>99</v>
      </c>
      <c r="C361" s="27">
        <v>0</v>
      </c>
      <c r="D361" s="27">
        <v>902</v>
      </c>
      <c r="E361" s="27">
        <v>1007</v>
      </c>
      <c r="F361" s="39">
        <v>122</v>
      </c>
      <c r="G361" s="38">
        <v>23615</v>
      </c>
      <c r="H361" s="38"/>
      <c r="I361" s="38"/>
      <c r="J361" s="38"/>
      <c r="K361" s="38"/>
      <c r="L361" s="38"/>
      <c r="M361" s="38"/>
      <c r="N361" s="38">
        <v>23615</v>
      </c>
      <c r="O361" s="38">
        <v>23615</v>
      </c>
      <c r="P361" s="28"/>
      <c r="Q361" s="28"/>
      <c r="R361" s="28"/>
      <c r="S361" s="38">
        <v>23615</v>
      </c>
    </row>
    <row r="362" spans="1:19" ht="25.5">
      <c r="A362" s="3" t="s">
        <v>18</v>
      </c>
      <c r="B362" s="27">
        <v>99</v>
      </c>
      <c r="C362" s="27">
        <v>0</v>
      </c>
      <c r="D362" s="27">
        <v>902</v>
      </c>
      <c r="E362" s="27">
        <v>1007</v>
      </c>
      <c r="F362" s="39" t="s">
        <v>19</v>
      </c>
      <c r="G362" s="38">
        <f>G363</f>
        <v>236425</v>
      </c>
      <c r="H362" s="38"/>
      <c r="I362" s="38"/>
      <c r="J362" s="38"/>
      <c r="K362" s="38"/>
      <c r="L362" s="38"/>
      <c r="M362" s="38"/>
      <c r="N362" s="38">
        <f>N363</f>
        <v>236425</v>
      </c>
      <c r="O362" s="38">
        <f>O363</f>
        <v>237688</v>
      </c>
      <c r="P362" s="28"/>
      <c r="Q362" s="28"/>
      <c r="R362" s="28"/>
      <c r="S362" s="38">
        <f>S363</f>
        <v>237688</v>
      </c>
    </row>
    <row r="363" spans="1:19" ht="38.25">
      <c r="A363" s="3" t="s">
        <v>20</v>
      </c>
      <c r="B363" s="27">
        <v>99</v>
      </c>
      <c r="C363" s="27">
        <v>0</v>
      </c>
      <c r="D363" s="27">
        <v>902</v>
      </c>
      <c r="E363" s="27">
        <v>1007</v>
      </c>
      <c r="F363" s="39" t="s">
        <v>21</v>
      </c>
      <c r="G363" s="40">
        <v>236425</v>
      </c>
      <c r="H363" s="40"/>
      <c r="I363" s="40"/>
      <c r="J363" s="40"/>
      <c r="K363" s="40"/>
      <c r="L363" s="40"/>
      <c r="M363" s="40"/>
      <c r="N363" s="40">
        <v>236425</v>
      </c>
      <c r="O363" s="40">
        <v>237688</v>
      </c>
      <c r="P363" s="28"/>
      <c r="Q363" s="28"/>
      <c r="R363" s="28"/>
      <c r="S363" s="40">
        <v>237688</v>
      </c>
    </row>
    <row r="364" spans="1:19" ht="38.25">
      <c r="A364" s="41" t="s">
        <v>73</v>
      </c>
      <c r="B364" s="27">
        <v>99</v>
      </c>
      <c r="C364" s="27">
        <v>0</v>
      </c>
      <c r="D364" s="27">
        <v>902</v>
      </c>
      <c r="E364" s="27">
        <v>1006</v>
      </c>
      <c r="F364" s="37" t="s">
        <v>0</v>
      </c>
      <c r="G364" s="38">
        <f>G365</f>
        <v>1575792</v>
      </c>
      <c r="H364" s="38"/>
      <c r="I364" s="38"/>
      <c r="J364" s="38"/>
      <c r="K364" s="38"/>
      <c r="L364" s="38"/>
      <c r="M364" s="38"/>
      <c r="N364" s="38">
        <f>N365</f>
        <v>1575792</v>
      </c>
      <c r="O364" s="38">
        <f>O365</f>
        <v>1575792</v>
      </c>
      <c r="P364" s="28"/>
      <c r="Q364" s="28"/>
      <c r="R364" s="28"/>
      <c r="S364" s="38">
        <f>S365</f>
        <v>1575792</v>
      </c>
    </row>
    <row r="365" spans="1:19" ht="76.5">
      <c r="A365" s="3" t="s">
        <v>14</v>
      </c>
      <c r="B365" s="27">
        <v>99</v>
      </c>
      <c r="C365" s="27">
        <v>0</v>
      </c>
      <c r="D365" s="27">
        <v>902</v>
      </c>
      <c r="E365" s="27">
        <v>1006</v>
      </c>
      <c r="F365" s="39">
        <v>100</v>
      </c>
      <c r="G365" s="38">
        <f>G366</f>
        <v>1575792</v>
      </c>
      <c r="H365" s="38"/>
      <c r="I365" s="38"/>
      <c r="J365" s="38"/>
      <c r="K365" s="38"/>
      <c r="L365" s="38"/>
      <c r="M365" s="38"/>
      <c r="N365" s="38">
        <f>N366</f>
        <v>1575792</v>
      </c>
      <c r="O365" s="38">
        <f>O366</f>
        <v>1575792</v>
      </c>
      <c r="P365" s="28"/>
      <c r="Q365" s="28"/>
      <c r="R365" s="28"/>
      <c r="S365" s="38">
        <f>S366</f>
        <v>1575792</v>
      </c>
    </row>
    <row r="366" spans="1:19" ht="25.5">
      <c r="A366" s="3" t="s">
        <v>16</v>
      </c>
      <c r="B366" s="27">
        <v>99</v>
      </c>
      <c r="C366" s="27">
        <v>0</v>
      </c>
      <c r="D366" s="27">
        <v>902</v>
      </c>
      <c r="E366" s="27">
        <v>1006</v>
      </c>
      <c r="F366" s="39" t="s">
        <v>17</v>
      </c>
      <c r="G366" s="38">
        <f>G367+G368</f>
        <v>1575792</v>
      </c>
      <c r="H366" s="38"/>
      <c r="I366" s="38"/>
      <c r="J366" s="38"/>
      <c r="K366" s="38"/>
      <c r="L366" s="38"/>
      <c r="M366" s="38"/>
      <c r="N366" s="38">
        <f>N367+N368</f>
        <v>1575792</v>
      </c>
      <c r="O366" s="38">
        <f>O367+O368</f>
        <v>1575792</v>
      </c>
      <c r="P366" s="28"/>
      <c r="Q366" s="28"/>
      <c r="R366" s="28"/>
      <c r="S366" s="38">
        <f>S367+S368</f>
        <v>1575792</v>
      </c>
    </row>
    <row r="367" spans="1:19" ht="38.25">
      <c r="A367" s="3" t="s">
        <v>87</v>
      </c>
      <c r="B367" s="27">
        <v>99</v>
      </c>
      <c r="C367" s="27">
        <v>0</v>
      </c>
      <c r="D367" s="27">
        <v>902</v>
      </c>
      <c r="E367" s="27">
        <v>1006</v>
      </c>
      <c r="F367" s="39">
        <v>121</v>
      </c>
      <c r="G367" s="40">
        <v>1549767</v>
      </c>
      <c r="H367" s="40"/>
      <c r="I367" s="40"/>
      <c r="J367" s="40"/>
      <c r="K367" s="40"/>
      <c r="L367" s="40"/>
      <c r="M367" s="40"/>
      <c r="N367" s="40">
        <v>1549767</v>
      </c>
      <c r="O367" s="40">
        <v>1549767</v>
      </c>
      <c r="P367" s="28"/>
      <c r="Q367" s="28"/>
      <c r="R367" s="28"/>
      <c r="S367" s="40">
        <v>1549767</v>
      </c>
    </row>
    <row r="368" spans="1:19" ht="38.25">
      <c r="A368" s="3" t="s">
        <v>71</v>
      </c>
      <c r="B368" s="27">
        <v>99</v>
      </c>
      <c r="C368" s="27">
        <v>0</v>
      </c>
      <c r="D368" s="27">
        <v>902</v>
      </c>
      <c r="E368" s="27">
        <v>1006</v>
      </c>
      <c r="F368" s="39">
        <v>122</v>
      </c>
      <c r="G368" s="38">
        <v>26025</v>
      </c>
      <c r="H368" s="38"/>
      <c r="I368" s="38"/>
      <c r="J368" s="38"/>
      <c r="K368" s="38"/>
      <c r="L368" s="38"/>
      <c r="M368" s="38"/>
      <c r="N368" s="38">
        <v>26025</v>
      </c>
      <c r="O368" s="38">
        <v>26025</v>
      </c>
      <c r="P368" s="28"/>
      <c r="Q368" s="28"/>
      <c r="R368" s="28"/>
      <c r="S368" s="38">
        <v>26025</v>
      </c>
    </row>
    <row r="369" spans="1:19" ht="25.5" hidden="1">
      <c r="A369" s="3" t="s">
        <v>48</v>
      </c>
      <c r="B369" s="27">
        <v>99</v>
      </c>
      <c r="C369" s="27">
        <v>0</v>
      </c>
      <c r="D369" s="27">
        <v>902</v>
      </c>
      <c r="E369" s="27">
        <v>1011</v>
      </c>
      <c r="F369" s="37" t="s">
        <v>0</v>
      </c>
      <c r="G369" s="38">
        <f>G370</f>
        <v>0</v>
      </c>
      <c r="H369" s="38"/>
      <c r="I369" s="38"/>
      <c r="J369" s="38"/>
      <c r="K369" s="38"/>
      <c r="L369" s="38"/>
      <c r="M369" s="38"/>
      <c r="N369" s="38">
        <f>N370</f>
        <v>0</v>
      </c>
      <c r="O369" s="38">
        <f>O370</f>
        <v>0</v>
      </c>
      <c r="P369" s="28"/>
      <c r="Q369" s="28"/>
      <c r="R369" s="28"/>
      <c r="S369" s="38">
        <f>S370</f>
        <v>0</v>
      </c>
    </row>
    <row r="370" spans="1:19" ht="25.5" hidden="1">
      <c r="A370" s="3" t="s">
        <v>18</v>
      </c>
      <c r="B370" s="27">
        <v>99</v>
      </c>
      <c r="C370" s="27">
        <v>0</v>
      </c>
      <c r="D370" s="27">
        <v>902</v>
      </c>
      <c r="E370" s="27">
        <v>1011</v>
      </c>
      <c r="F370" s="39" t="s">
        <v>19</v>
      </c>
      <c r="G370" s="38">
        <f>G371</f>
        <v>0</v>
      </c>
      <c r="H370" s="38"/>
      <c r="I370" s="38"/>
      <c r="J370" s="38"/>
      <c r="K370" s="38"/>
      <c r="L370" s="38"/>
      <c r="M370" s="38"/>
      <c r="N370" s="38">
        <f>N371</f>
        <v>0</v>
      </c>
      <c r="O370" s="38">
        <f>O371</f>
        <v>0</v>
      </c>
      <c r="P370" s="28"/>
      <c r="Q370" s="28"/>
      <c r="R370" s="28"/>
      <c r="S370" s="38">
        <f>S371</f>
        <v>0</v>
      </c>
    </row>
    <row r="371" spans="1:19" ht="38.25" hidden="1">
      <c r="A371" s="3" t="s">
        <v>20</v>
      </c>
      <c r="B371" s="27">
        <v>99</v>
      </c>
      <c r="C371" s="27">
        <v>0</v>
      </c>
      <c r="D371" s="27">
        <v>902</v>
      </c>
      <c r="E371" s="27">
        <v>1011</v>
      </c>
      <c r="F371" s="39" t="s">
        <v>21</v>
      </c>
      <c r="G371" s="40">
        <v>0</v>
      </c>
      <c r="H371" s="40"/>
      <c r="I371" s="40"/>
      <c r="J371" s="40"/>
      <c r="K371" s="40"/>
      <c r="L371" s="40"/>
      <c r="M371" s="40"/>
      <c r="N371" s="40">
        <v>0</v>
      </c>
      <c r="O371" s="40">
        <v>0</v>
      </c>
      <c r="P371" s="28"/>
      <c r="Q371" s="28"/>
      <c r="R371" s="28"/>
      <c r="S371" s="40">
        <v>0</v>
      </c>
    </row>
    <row r="372" spans="1:19" ht="12.75">
      <c r="A372" s="3" t="s">
        <v>52</v>
      </c>
      <c r="B372" s="27">
        <v>99</v>
      </c>
      <c r="C372" s="27">
        <v>0</v>
      </c>
      <c r="D372" s="27">
        <v>902</v>
      </c>
      <c r="E372" s="27">
        <v>1012</v>
      </c>
      <c r="F372" s="39"/>
      <c r="G372" s="38">
        <f>G373</f>
        <v>1248757.25</v>
      </c>
      <c r="H372" s="38"/>
      <c r="I372" s="38"/>
      <c r="J372" s="38"/>
      <c r="K372" s="38"/>
      <c r="L372" s="38"/>
      <c r="M372" s="38"/>
      <c r="N372" s="38">
        <f>N373</f>
        <v>3199578.55</v>
      </c>
      <c r="O372" s="38">
        <f>O373</f>
        <v>5000000</v>
      </c>
      <c r="P372" s="28"/>
      <c r="Q372" s="28"/>
      <c r="R372" s="28"/>
      <c r="S372" s="38">
        <f>S373</f>
        <v>7412708</v>
      </c>
    </row>
    <row r="373" spans="1:19" ht="12.75">
      <c r="A373" s="3" t="s">
        <v>22</v>
      </c>
      <c r="B373" s="27">
        <v>99</v>
      </c>
      <c r="C373" s="27">
        <v>0</v>
      </c>
      <c r="D373" s="27">
        <v>902</v>
      </c>
      <c r="E373" s="27">
        <v>1012</v>
      </c>
      <c r="F373" s="39">
        <v>800</v>
      </c>
      <c r="G373" s="38">
        <f>G374</f>
        <v>1248757.25</v>
      </c>
      <c r="H373" s="38"/>
      <c r="I373" s="38"/>
      <c r="J373" s="38"/>
      <c r="K373" s="38"/>
      <c r="L373" s="38"/>
      <c r="M373" s="38"/>
      <c r="N373" s="38">
        <f>N374</f>
        <v>3199578.55</v>
      </c>
      <c r="O373" s="38">
        <f>O374</f>
        <v>5000000</v>
      </c>
      <c r="P373" s="28"/>
      <c r="Q373" s="28"/>
      <c r="R373" s="28"/>
      <c r="S373" s="38">
        <f>S374</f>
        <v>7412708</v>
      </c>
    </row>
    <row r="374" spans="1:19" ht="12.75">
      <c r="A374" s="3" t="s">
        <v>34</v>
      </c>
      <c r="B374" s="27">
        <v>99</v>
      </c>
      <c r="C374" s="27">
        <v>0</v>
      </c>
      <c r="D374" s="27">
        <v>902</v>
      </c>
      <c r="E374" s="27">
        <v>1012</v>
      </c>
      <c r="F374" s="39">
        <v>870</v>
      </c>
      <c r="G374" s="40">
        <v>1248757.25</v>
      </c>
      <c r="H374" s="40">
        <v>2562747</v>
      </c>
      <c r="I374" s="40"/>
      <c r="J374" s="40">
        <v>-611925.7</v>
      </c>
      <c r="K374" s="40"/>
      <c r="L374" s="40"/>
      <c r="M374" s="40"/>
      <c r="N374" s="40">
        <f>G374+H374+J374</f>
        <v>3199578.55</v>
      </c>
      <c r="O374" s="40">
        <v>5000000</v>
      </c>
      <c r="P374" s="28">
        <v>2605629</v>
      </c>
      <c r="Q374" s="28">
        <v>-192921</v>
      </c>
      <c r="R374" s="28"/>
      <c r="S374" s="40">
        <f>O374+P374+Q:Q</f>
        <v>7412708</v>
      </c>
    </row>
    <row r="375" spans="1:19" ht="12.75">
      <c r="A375" s="30" t="s">
        <v>147</v>
      </c>
      <c r="B375" s="27"/>
      <c r="C375" s="27"/>
      <c r="D375" s="27"/>
      <c r="E375" s="27"/>
      <c r="F375" s="39"/>
      <c r="G375" s="33">
        <f>G8+G149+G165+G278+G297+G310+G315+G323+G328+G339</f>
        <v>680166739.9999999</v>
      </c>
      <c r="H375" s="33"/>
      <c r="I375" s="33"/>
      <c r="J375" s="33"/>
      <c r="K375" s="33"/>
      <c r="L375" s="33"/>
      <c r="M375" s="33"/>
      <c r="N375" s="33">
        <f>N8+N149+N165+N278+N297+N310+N315+N323+N328+N339+N333</f>
        <v>752237739.9999999</v>
      </c>
      <c r="O375" s="33">
        <f>O8+O149+O165+O278+O297+O310+O315+O323+O328+O339</f>
        <v>702215836</v>
      </c>
      <c r="P375" s="28"/>
      <c r="Q375" s="28"/>
      <c r="R375" s="28"/>
      <c r="S375" s="33">
        <f>S8+S149+S165+S278+S297+S310+S315+S323+S328+S339+S333</f>
        <v>702215836</v>
      </c>
    </row>
    <row r="376" spans="1:15" ht="12.75">
      <c r="A376" s="7"/>
      <c r="B376" s="8"/>
      <c r="C376" s="8"/>
      <c r="D376" s="8"/>
      <c r="E376" s="8"/>
      <c r="F376" s="9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>
      <c r="A377" s="7"/>
      <c r="B377" s="8"/>
      <c r="C377" s="8"/>
      <c r="D377" s="8"/>
      <c r="E377" s="8"/>
      <c r="F377" s="9"/>
      <c r="G377" s="10"/>
      <c r="H377" s="10"/>
      <c r="I377" s="10"/>
      <c r="J377" s="10"/>
      <c r="K377" s="10"/>
      <c r="L377" s="10"/>
      <c r="M377" s="10"/>
      <c r="N377" s="10"/>
      <c r="O377" s="10"/>
    </row>
    <row r="379" spans="1:19" ht="12.75">
      <c r="A379" t="s">
        <v>150</v>
      </c>
      <c r="O379" s="2" t="s">
        <v>151</v>
      </c>
      <c r="S379" s="2" t="s">
        <v>209</v>
      </c>
    </row>
  </sheetData>
  <sheetProtection/>
  <autoFilter ref="A7:F375"/>
  <mergeCells count="3">
    <mergeCell ref="A4:O4"/>
    <mergeCell ref="A5:F5"/>
    <mergeCell ref="E1:S3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2014-09-10T07:09:39Z</dcterms:modified>
  <cp:category/>
  <cp:version/>
  <cp:contentType/>
  <cp:contentStatus/>
</cp:coreProperties>
</file>