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2465" activeTab="0"/>
  </bookViews>
  <sheets>
    <sheet name="приложение 1" sheetId="1" r:id="rId1"/>
  </sheets>
  <definedNames>
    <definedName name="_xlnm.Print_Titles" localSheetId="0">'приложение 1'!$6:$9</definedName>
  </definedNames>
  <calcPr fullCalcOnLoad="1"/>
</workbook>
</file>

<file path=xl/sharedStrings.xml><?xml version="1.0" encoding="utf-8"?>
<sst xmlns="http://schemas.openxmlformats.org/spreadsheetml/2006/main" count="112" uniqueCount="33">
  <si>
    <t>№</t>
  </si>
  <si>
    <t>Всего</t>
  </si>
  <si>
    <t>в том числе по годам</t>
  </si>
  <si>
    <t>Клинцовская городская администрация</t>
  </si>
  <si>
    <t xml:space="preserve">Ответственный исполнитель, соисполнитель
</t>
  </si>
  <si>
    <t xml:space="preserve">Источник финансирования
</t>
  </si>
  <si>
    <t xml:space="preserve">Объем средств на реализацию программы, рублей
</t>
  </si>
  <si>
    <t xml:space="preserve">Итого по муниципальной программе 
</t>
  </si>
  <si>
    <t>областной бюджет</t>
  </si>
  <si>
    <t>бюджет городского округа</t>
  </si>
  <si>
    <t>итого</t>
  </si>
  <si>
    <t>ПЛАН РЕАЛИЗАЦИИ МУНИЦИПАЛЬНОЙ ПРОГРАММЫ</t>
  </si>
  <si>
    <t>Капитальный ремонт тротуаров (укладка тротуарной плитки по улицам города Клинцы)</t>
  </si>
  <si>
    <t>Приобретение навесного оборудования к КДМ</t>
  </si>
  <si>
    <t>Приобретение специальной техники для обслуживания дорог и тротуаров на условиях финансовой аренды (лизинга) (снегопогрузчик, подметально-уборочная машина)</t>
  </si>
  <si>
    <t xml:space="preserve">Приложение </t>
  </si>
  <si>
    <t>Капитальный ремонт и ремонт автомобильных дорог общего пользования местного значения и искусственных сооружений на них</t>
  </si>
  <si>
    <t>Ямочный ремонт автомобильных дорог</t>
  </si>
  <si>
    <t>Устройство ливневой канализации</t>
  </si>
  <si>
    <t>Разработка проектно-сметной документации по ремонту моста через р.Московка по ул. Заводская в г.Клинцы Брянской области</t>
  </si>
  <si>
    <t>внебюджетные источники</t>
  </si>
  <si>
    <t>Ремонт асфальтобетонного покрытия по улицам г.Клинцы (устройство одиночной поверхностной обработки по ул. Свердлова)</t>
  </si>
  <si>
    <t>Устройство искусственных неровностей</t>
  </si>
  <si>
    <t>Установка дорожных знаков</t>
  </si>
  <si>
    <t>Замена модуля КДП и КДУ (светофор на перекрестке ул. Фрунзе - ул. Калинина)</t>
  </si>
  <si>
    <t xml:space="preserve">Наименование основного мероприятия, мероприятий, реализуемых в рамках основного мероприятия
</t>
  </si>
  <si>
    <t xml:space="preserve">Приложение N 1
к муниципальной программе "Повышение безопасности
дорожного движения в городском округе «город Клинцы Брянской
области» в 2014 - 2020 годах"
</t>
  </si>
  <si>
    <t>Нанесение дорожной разметки</t>
  </si>
  <si>
    <t>Приобретение технической соли для посыпки автомобильных дорог</t>
  </si>
  <si>
    <t>Капитальный ремонт и ремонт дворовых территорий многоквартирных домов, подъездов к дворовым территориям многоквартирных домов г.Клинцы</t>
  </si>
  <si>
    <t>Проведение оценки уязвимости объектов транспортной инфраструктуры (мосты)</t>
  </si>
  <si>
    <t>Содержание автомобильных дорог</t>
  </si>
  <si>
    <t>к постановлению Клинцовской городской администрации от "20" 03.2015г. №1006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</si>
</sst>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[$-FC19]d\ mmmm\ yyyy\ &quot;г.&quot;"/>
    <numFmt numFmtId="170" formatCode="000000"/>
    <numFmt numFmtId="171" formatCode="#,##0.00_р_.;[Red]#,##0.00_р_.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71" fontId="5" fillId="0" borderId="10" xfId="0" applyNumberFormat="1" applyFont="1" applyBorder="1" applyAlignment="1">
      <alignment horizontal="center" vertical="center" wrapText="1"/>
    </xf>
    <xf numFmtId="171" fontId="5" fillId="0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1" fontId="5" fillId="34" borderId="10" xfId="0" applyNumberFormat="1" applyFont="1" applyFill="1" applyBorder="1" applyAlignment="1">
      <alignment horizontal="center" vertical="center" wrapText="1"/>
    </xf>
    <xf numFmtId="171" fontId="5" fillId="33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H2" sqref="H2:L2"/>
    </sheetView>
  </sheetViews>
  <sheetFormatPr defaultColWidth="9.00390625" defaultRowHeight="12.75"/>
  <cols>
    <col min="1" max="1" width="2.875" style="0" bestFit="1" customWidth="1"/>
    <col min="2" max="2" width="16.00390625" style="0" customWidth="1"/>
    <col min="3" max="3" width="8.75390625" style="0" customWidth="1"/>
    <col min="4" max="4" width="14.875" style="0" customWidth="1"/>
    <col min="5" max="5" width="12.625" style="0" bestFit="1" customWidth="1"/>
    <col min="6" max="6" width="12.125" style="0" customWidth="1"/>
    <col min="7" max="7" width="11.75390625" style="0" bestFit="1" customWidth="1"/>
    <col min="8" max="9" width="10.875" style="0" bestFit="1" customWidth="1"/>
    <col min="10" max="12" width="11.75390625" style="0" bestFit="1" customWidth="1"/>
  </cols>
  <sheetData>
    <row r="1" spans="7:12" ht="12.75">
      <c r="G1" s="26" t="s">
        <v>15</v>
      </c>
      <c r="H1" s="26"/>
      <c r="I1" s="26"/>
      <c r="J1" s="26"/>
      <c r="K1" s="26"/>
      <c r="L1" s="26"/>
    </row>
    <row r="2" spans="1:12" ht="21" customHeight="1">
      <c r="A2" s="1"/>
      <c r="B2" s="1"/>
      <c r="C2" s="1"/>
      <c r="D2" s="1"/>
      <c r="E2" s="1"/>
      <c r="F2" s="1"/>
      <c r="H2" s="29" t="s">
        <v>32</v>
      </c>
      <c r="I2" s="29"/>
      <c r="J2" s="29"/>
      <c r="K2" s="29"/>
      <c r="L2" s="29"/>
    </row>
    <row r="3" spans="1:12" ht="12.75">
      <c r="A3" s="1"/>
      <c r="B3" s="1"/>
      <c r="C3" s="1"/>
      <c r="D3" s="1"/>
      <c r="E3" s="1"/>
      <c r="F3" s="1"/>
      <c r="G3" s="3"/>
      <c r="H3" s="3"/>
      <c r="I3" s="3"/>
      <c r="J3" s="3"/>
      <c r="K3" s="3"/>
      <c r="L3" s="3"/>
    </row>
    <row r="4" spans="1:12" ht="47.25" customHeight="1">
      <c r="A4" s="2"/>
      <c r="B4" s="2"/>
      <c r="C4" s="2"/>
      <c r="D4" s="2"/>
      <c r="E4" s="2"/>
      <c r="F4" s="2"/>
      <c r="G4" s="2"/>
      <c r="H4" s="27" t="s">
        <v>26</v>
      </c>
      <c r="I4" s="27"/>
      <c r="J4" s="27"/>
      <c r="K4" s="27"/>
      <c r="L4" s="27"/>
    </row>
    <row r="5" spans="1:12" ht="18" customHeight="1">
      <c r="A5" s="28" t="s">
        <v>11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24.75" customHeight="1">
      <c r="A6" s="23" t="s">
        <v>0</v>
      </c>
      <c r="B6" s="11" t="s">
        <v>25</v>
      </c>
      <c r="C6" s="11" t="s">
        <v>4</v>
      </c>
      <c r="D6" s="11" t="s">
        <v>5</v>
      </c>
      <c r="E6" s="20" t="s">
        <v>6</v>
      </c>
      <c r="F6" s="21"/>
      <c r="G6" s="21"/>
      <c r="H6" s="21"/>
      <c r="I6" s="21"/>
      <c r="J6" s="21"/>
      <c r="K6" s="21"/>
      <c r="L6" s="22"/>
    </row>
    <row r="7" spans="1:12" ht="26.25" customHeight="1">
      <c r="A7" s="23"/>
      <c r="B7" s="12"/>
      <c r="C7" s="12"/>
      <c r="D7" s="12"/>
      <c r="E7" s="23" t="s">
        <v>1</v>
      </c>
      <c r="F7" s="17" t="s">
        <v>2</v>
      </c>
      <c r="G7" s="18"/>
      <c r="H7" s="18"/>
      <c r="I7" s="18"/>
      <c r="J7" s="18"/>
      <c r="K7" s="18"/>
      <c r="L7" s="19"/>
    </row>
    <row r="8" spans="1:12" ht="37.5" customHeight="1">
      <c r="A8" s="23"/>
      <c r="B8" s="13"/>
      <c r="C8" s="13"/>
      <c r="D8" s="13"/>
      <c r="E8" s="23"/>
      <c r="F8" s="4">
        <v>2014</v>
      </c>
      <c r="G8" s="4">
        <v>2015</v>
      </c>
      <c r="H8" s="4">
        <v>2016</v>
      </c>
      <c r="I8" s="4">
        <v>2017</v>
      </c>
      <c r="J8" s="4">
        <v>2018</v>
      </c>
      <c r="K8" s="4">
        <v>2019</v>
      </c>
      <c r="L8" s="4">
        <v>2020</v>
      </c>
    </row>
    <row r="9" spans="1:12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</row>
    <row r="10" spans="1:12" ht="24.75" customHeight="1">
      <c r="A10" s="11">
        <v>1</v>
      </c>
      <c r="B10" s="14" t="s">
        <v>14</v>
      </c>
      <c r="C10" s="11" t="s">
        <v>3</v>
      </c>
      <c r="D10" s="4" t="s">
        <v>8</v>
      </c>
      <c r="E10" s="6">
        <f>SUM(F10:L10)</f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</row>
    <row r="11" spans="1:12" ht="42" customHeight="1">
      <c r="A11" s="12"/>
      <c r="B11" s="15"/>
      <c r="C11" s="12"/>
      <c r="D11" s="4" t="s">
        <v>9</v>
      </c>
      <c r="E11" s="6">
        <f>SUM(F11:L11)</f>
        <v>1435581.1600000001</v>
      </c>
      <c r="F11" s="6">
        <v>718200</v>
      </c>
      <c r="G11" s="6">
        <v>717381.16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ht="24">
      <c r="A12" s="12"/>
      <c r="B12" s="15"/>
      <c r="C12" s="12"/>
      <c r="D12" s="4" t="s">
        <v>20</v>
      </c>
      <c r="E12" s="6">
        <f aca="true" t="shared" si="0" ref="E12:E61">SUM(F12:L12)</f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</row>
    <row r="13" spans="1:12" ht="36.75" customHeight="1">
      <c r="A13" s="13"/>
      <c r="B13" s="16"/>
      <c r="C13" s="13"/>
      <c r="D13" s="4" t="s">
        <v>10</v>
      </c>
      <c r="E13" s="6">
        <f t="shared" si="0"/>
        <v>1435581.1600000001</v>
      </c>
      <c r="F13" s="6">
        <f aca="true" t="shared" si="1" ref="F13:L13">SUM(F10:F12)</f>
        <v>718200</v>
      </c>
      <c r="G13" s="6">
        <f t="shared" si="1"/>
        <v>717381.16</v>
      </c>
      <c r="H13" s="6">
        <f t="shared" si="1"/>
        <v>0</v>
      </c>
      <c r="I13" s="6">
        <f t="shared" si="1"/>
        <v>0</v>
      </c>
      <c r="J13" s="6">
        <f t="shared" si="1"/>
        <v>0</v>
      </c>
      <c r="K13" s="6">
        <f t="shared" si="1"/>
        <v>0</v>
      </c>
      <c r="L13" s="6">
        <f t="shared" si="1"/>
        <v>0</v>
      </c>
    </row>
    <row r="14" spans="1:12" ht="26.25" customHeight="1">
      <c r="A14" s="11">
        <v>2</v>
      </c>
      <c r="B14" s="14" t="s">
        <v>13</v>
      </c>
      <c r="C14" s="11" t="s">
        <v>3</v>
      </c>
      <c r="D14" s="4" t="s">
        <v>8</v>
      </c>
      <c r="E14" s="6">
        <f t="shared" si="0"/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1:12" ht="38.25" customHeight="1">
      <c r="A15" s="12"/>
      <c r="B15" s="15"/>
      <c r="C15" s="12"/>
      <c r="D15" s="4" t="s">
        <v>9</v>
      </c>
      <c r="E15" s="6">
        <f t="shared" si="0"/>
        <v>1904750</v>
      </c>
      <c r="F15" s="6">
        <v>1904750</v>
      </c>
      <c r="G15" s="7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ht="24">
      <c r="A16" s="12"/>
      <c r="B16" s="15"/>
      <c r="C16" s="12"/>
      <c r="D16" s="4" t="s">
        <v>20</v>
      </c>
      <c r="E16" s="6">
        <f t="shared" si="0"/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ht="12.75">
      <c r="A17" s="13"/>
      <c r="B17" s="16"/>
      <c r="C17" s="13"/>
      <c r="D17" s="4" t="s">
        <v>10</v>
      </c>
      <c r="E17" s="6">
        <f t="shared" si="0"/>
        <v>1904750</v>
      </c>
      <c r="F17" s="6">
        <f aca="true" t="shared" si="2" ref="F17:L17">SUM(F14:F16)</f>
        <v>1904750</v>
      </c>
      <c r="G17" s="6">
        <f t="shared" si="2"/>
        <v>0</v>
      </c>
      <c r="H17" s="6">
        <f t="shared" si="2"/>
        <v>0</v>
      </c>
      <c r="I17" s="6">
        <f t="shared" si="2"/>
        <v>0</v>
      </c>
      <c r="J17" s="6">
        <f t="shared" si="2"/>
        <v>0</v>
      </c>
      <c r="K17" s="6">
        <f t="shared" si="2"/>
        <v>0</v>
      </c>
      <c r="L17" s="6">
        <f t="shared" si="2"/>
        <v>0</v>
      </c>
    </row>
    <row r="18" spans="1:12" ht="26.25" customHeight="1">
      <c r="A18" s="11">
        <v>3</v>
      </c>
      <c r="B18" s="14" t="s">
        <v>16</v>
      </c>
      <c r="C18" s="11" t="s">
        <v>3</v>
      </c>
      <c r="D18" s="4" t="s">
        <v>8</v>
      </c>
      <c r="E18" s="6">
        <f t="shared" si="0"/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ht="39" customHeight="1">
      <c r="A19" s="12"/>
      <c r="B19" s="15"/>
      <c r="C19" s="12"/>
      <c r="D19" s="4" t="s">
        <v>9</v>
      </c>
      <c r="E19" s="6">
        <f t="shared" si="0"/>
        <v>65547376.83</v>
      </c>
      <c r="F19" s="6">
        <f>22448205.24</f>
        <v>22448205.24</v>
      </c>
      <c r="G19" s="7">
        <f>15370826.96+728344.63+2000000-5000000</f>
        <v>13099171.590000004</v>
      </c>
      <c r="H19" s="6">
        <v>0</v>
      </c>
      <c r="I19" s="6">
        <v>0</v>
      </c>
      <c r="J19" s="6">
        <v>10000000</v>
      </c>
      <c r="K19" s="6">
        <v>10000000</v>
      </c>
      <c r="L19" s="6">
        <v>10000000</v>
      </c>
    </row>
    <row r="20" spans="1:12" ht="24">
      <c r="A20" s="12"/>
      <c r="B20" s="15"/>
      <c r="C20" s="12"/>
      <c r="D20" s="4" t="s">
        <v>20</v>
      </c>
      <c r="E20" s="6">
        <f t="shared" si="0"/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ht="15" customHeight="1">
      <c r="A21" s="13"/>
      <c r="B21" s="16"/>
      <c r="C21" s="13"/>
      <c r="D21" s="4" t="s">
        <v>10</v>
      </c>
      <c r="E21" s="6">
        <f t="shared" si="0"/>
        <v>65547376.83</v>
      </c>
      <c r="F21" s="6">
        <f aca="true" t="shared" si="3" ref="F21:L21">SUM(F18:F20)</f>
        <v>22448205.24</v>
      </c>
      <c r="G21" s="6">
        <f t="shared" si="3"/>
        <v>13099171.590000004</v>
      </c>
      <c r="H21" s="6">
        <f t="shared" si="3"/>
        <v>0</v>
      </c>
      <c r="I21" s="6">
        <f t="shared" si="3"/>
        <v>0</v>
      </c>
      <c r="J21" s="6">
        <f t="shared" si="3"/>
        <v>10000000</v>
      </c>
      <c r="K21" s="6">
        <f t="shared" si="3"/>
        <v>10000000</v>
      </c>
      <c r="L21" s="6">
        <f t="shared" si="3"/>
        <v>10000000</v>
      </c>
    </row>
    <row r="22" spans="1:12" ht="12.75">
      <c r="A22" s="11">
        <v>4</v>
      </c>
      <c r="B22" s="14" t="s">
        <v>12</v>
      </c>
      <c r="C22" s="11" t="s">
        <v>3</v>
      </c>
      <c r="D22" s="4" t="s">
        <v>8</v>
      </c>
      <c r="E22" s="6">
        <f t="shared" si="0"/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ht="36">
      <c r="A23" s="12"/>
      <c r="B23" s="15"/>
      <c r="C23" s="12"/>
      <c r="D23" s="4" t="s">
        <v>9</v>
      </c>
      <c r="E23" s="6">
        <f t="shared" si="0"/>
        <v>50050318.879999995</v>
      </c>
      <c r="F23" s="6">
        <f>32739409.47+4174310-1863400.59</f>
        <v>35050318.879999995</v>
      </c>
      <c r="G23" s="6">
        <v>0</v>
      </c>
      <c r="H23" s="6">
        <v>0</v>
      </c>
      <c r="I23" s="6">
        <v>0</v>
      </c>
      <c r="J23" s="6">
        <v>5000000</v>
      </c>
      <c r="K23" s="6">
        <v>5000000</v>
      </c>
      <c r="L23" s="6">
        <v>5000000</v>
      </c>
    </row>
    <row r="24" spans="1:12" ht="24">
      <c r="A24" s="12"/>
      <c r="B24" s="15"/>
      <c r="C24" s="12"/>
      <c r="D24" s="4" t="s">
        <v>20</v>
      </c>
      <c r="E24" s="6">
        <f t="shared" si="0"/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ht="12.75">
      <c r="A25" s="13"/>
      <c r="B25" s="16"/>
      <c r="C25" s="13"/>
      <c r="D25" s="4" t="s">
        <v>10</v>
      </c>
      <c r="E25" s="6">
        <f t="shared" si="0"/>
        <v>50050318.879999995</v>
      </c>
      <c r="F25" s="6">
        <f aca="true" t="shared" si="4" ref="F25:L25">SUM(F22:F24)</f>
        <v>35050318.879999995</v>
      </c>
      <c r="G25" s="6">
        <f t="shared" si="4"/>
        <v>0</v>
      </c>
      <c r="H25" s="6">
        <f t="shared" si="4"/>
        <v>0</v>
      </c>
      <c r="I25" s="6">
        <f t="shared" si="4"/>
        <v>0</v>
      </c>
      <c r="J25" s="6">
        <f t="shared" si="4"/>
        <v>5000000</v>
      </c>
      <c r="K25" s="6">
        <f t="shared" si="4"/>
        <v>5000000</v>
      </c>
      <c r="L25" s="6">
        <f t="shared" si="4"/>
        <v>5000000</v>
      </c>
    </row>
    <row r="26" spans="1:12" ht="12.75">
      <c r="A26" s="11">
        <v>5</v>
      </c>
      <c r="B26" s="14" t="s">
        <v>27</v>
      </c>
      <c r="C26" s="11" t="s">
        <v>3</v>
      </c>
      <c r="D26" s="4" t="s">
        <v>8</v>
      </c>
      <c r="E26" s="6">
        <f t="shared" si="0"/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ht="36">
      <c r="A27" s="12"/>
      <c r="B27" s="15"/>
      <c r="C27" s="12"/>
      <c r="D27" s="4" t="s">
        <v>9</v>
      </c>
      <c r="E27" s="6">
        <f t="shared" si="0"/>
        <v>4256150.08</v>
      </c>
      <c r="F27" s="6">
        <v>986150.08</v>
      </c>
      <c r="G27" s="6">
        <v>190000</v>
      </c>
      <c r="H27" s="6">
        <v>190000</v>
      </c>
      <c r="I27" s="6">
        <v>190000</v>
      </c>
      <c r="J27" s="6">
        <v>900000</v>
      </c>
      <c r="K27" s="6">
        <v>900000</v>
      </c>
      <c r="L27" s="6">
        <v>900000</v>
      </c>
    </row>
    <row r="28" spans="1:12" ht="24">
      <c r="A28" s="12"/>
      <c r="B28" s="15"/>
      <c r="C28" s="12"/>
      <c r="D28" s="4" t="s">
        <v>20</v>
      </c>
      <c r="E28" s="6">
        <f t="shared" si="0"/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ht="20.25" customHeight="1">
      <c r="A29" s="13"/>
      <c r="B29" s="16"/>
      <c r="C29" s="13"/>
      <c r="D29" s="4" t="s">
        <v>10</v>
      </c>
      <c r="E29" s="6">
        <f t="shared" si="0"/>
        <v>4256150.08</v>
      </c>
      <c r="F29" s="6">
        <f aca="true" t="shared" si="5" ref="F29:L29">SUM(F26:F28)</f>
        <v>986150.08</v>
      </c>
      <c r="G29" s="6">
        <f t="shared" si="5"/>
        <v>190000</v>
      </c>
      <c r="H29" s="6">
        <f t="shared" si="5"/>
        <v>190000</v>
      </c>
      <c r="I29" s="6">
        <f t="shared" si="5"/>
        <v>190000</v>
      </c>
      <c r="J29" s="6">
        <f t="shared" si="5"/>
        <v>900000</v>
      </c>
      <c r="K29" s="6">
        <f t="shared" si="5"/>
        <v>900000</v>
      </c>
      <c r="L29" s="6">
        <f t="shared" si="5"/>
        <v>900000</v>
      </c>
    </row>
    <row r="30" spans="1:12" ht="12.75">
      <c r="A30" s="11">
        <v>6</v>
      </c>
      <c r="B30" s="14" t="s">
        <v>17</v>
      </c>
      <c r="C30" s="11" t="s">
        <v>3</v>
      </c>
      <c r="D30" s="4" t="s">
        <v>8</v>
      </c>
      <c r="E30" s="6">
        <f t="shared" si="0"/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ht="36">
      <c r="A31" s="12"/>
      <c r="B31" s="15"/>
      <c r="C31" s="12"/>
      <c r="D31" s="4" t="s">
        <v>9</v>
      </c>
      <c r="E31" s="6">
        <f t="shared" si="0"/>
        <v>5190000</v>
      </c>
      <c r="F31" s="6">
        <f>992808.41-2808.41</f>
        <v>990000</v>
      </c>
      <c r="G31" s="6">
        <v>500000</v>
      </c>
      <c r="H31" s="6">
        <v>500000</v>
      </c>
      <c r="I31" s="6">
        <v>500000</v>
      </c>
      <c r="J31" s="6">
        <v>900000</v>
      </c>
      <c r="K31" s="6">
        <v>900000</v>
      </c>
      <c r="L31" s="6">
        <v>900000</v>
      </c>
    </row>
    <row r="32" spans="1:12" ht="24">
      <c r="A32" s="12"/>
      <c r="B32" s="15"/>
      <c r="C32" s="12"/>
      <c r="D32" s="4" t="s">
        <v>20</v>
      </c>
      <c r="E32" s="6">
        <f t="shared" si="0"/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ht="18" customHeight="1">
      <c r="A33" s="13"/>
      <c r="B33" s="16"/>
      <c r="C33" s="13"/>
      <c r="D33" s="4" t="s">
        <v>10</v>
      </c>
      <c r="E33" s="6">
        <f t="shared" si="0"/>
        <v>5190000</v>
      </c>
      <c r="F33" s="6">
        <f aca="true" t="shared" si="6" ref="F33:L33">SUM(F30:F32)</f>
        <v>990000</v>
      </c>
      <c r="G33" s="6">
        <f t="shared" si="6"/>
        <v>500000</v>
      </c>
      <c r="H33" s="6">
        <f t="shared" si="6"/>
        <v>500000</v>
      </c>
      <c r="I33" s="6">
        <f t="shared" si="6"/>
        <v>500000</v>
      </c>
      <c r="J33" s="6">
        <f t="shared" si="6"/>
        <v>900000</v>
      </c>
      <c r="K33" s="6">
        <f t="shared" si="6"/>
        <v>900000</v>
      </c>
      <c r="L33" s="6">
        <f t="shared" si="6"/>
        <v>900000</v>
      </c>
    </row>
    <row r="34" spans="1:12" ht="12.75">
      <c r="A34" s="11">
        <v>7</v>
      </c>
      <c r="B34" s="14" t="s">
        <v>18</v>
      </c>
      <c r="C34" s="11" t="s">
        <v>3</v>
      </c>
      <c r="D34" s="4" t="s">
        <v>8</v>
      </c>
      <c r="E34" s="6">
        <f t="shared" si="0"/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</row>
    <row r="35" spans="1:12" ht="36">
      <c r="A35" s="12"/>
      <c r="B35" s="15"/>
      <c r="C35" s="12"/>
      <c r="D35" s="4" t="s">
        <v>9</v>
      </c>
      <c r="E35" s="6">
        <f t="shared" si="0"/>
        <v>3425509.33</v>
      </c>
      <c r="F35" s="6">
        <f>933505.64-92473.64+99999</f>
        <v>941031</v>
      </c>
      <c r="G35" s="6">
        <f>400000+84478.33</f>
        <v>484478.33</v>
      </c>
      <c r="H35" s="6">
        <v>400000</v>
      </c>
      <c r="I35" s="6">
        <v>400000</v>
      </c>
      <c r="J35" s="6">
        <v>400000</v>
      </c>
      <c r="K35" s="6">
        <v>400000</v>
      </c>
      <c r="L35" s="6">
        <v>400000</v>
      </c>
    </row>
    <row r="36" spans="1:12" ht="24">
      <c r="A36" s="12"/>
      <c r="B36" s="15"/>
      <c r="C36" s="12"/>
      <c r="D36" s="4" t="s">
        <v>20</v>
      </c>
      <c r="E36" s="6">
        <f t="shared" si="0"/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ht="12.75">
      <c r="A37" s="13"/>
      <c r="B37" s="16"/>
      <c r="C37" s="13"/>
      <c r="D37" s="4" t="s">
        <v>10</v>
      </c>
      <c r="E37" s="6">
        <f t="shared" si="0"/>
        <v>3425509.33</v>
      </c>
      <c r="F37" s="6">
        <f aca="true" t="shared" si="7" ref="F37:L37">SUM(F34:F36)</f>
        <v>941031</v>
      </c>
      <c r="G37" s="6">
        <f t="shared" si="7"/>
        <v>484478.33</v>
      </c>
      <c r="H37" s="6">
        <f t="shared" si="7"/>
        <v>400000</v>
      </c>
      <c r="I37" s="6">
        <f t="shared" si="7"/>
        <v>400000</v>
      </c>
      <c r="J37" s="6">
        <f t="shared" si="7"/>
        <v>400000</v>
      </c>
      <c r="K37" s="6">
        <f t="shared" si="7"/>
        <v>400000</v>
      </c>
      <c r="L37" s="6">
        <f t="shared" si="7"/>
        <v>400000</v>
      </c>
    </row>
    <row r="38" spans="1:12" ht="12.75">
      <c r="A38" s="11">
        <v>8</v>
      </c>
      <c r="B38" s="14" t="s">
        <v>19</v>
      </c>
      <c r="C38" s="11" t="s">
        <v>3</v>
      </c>
      <c r="D38" s="4" t="s">
        <v>8</v>
      </c>
      <c r="E38" s="6">
        <f t="shared" si="0"/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ht="36">
      <c r="A39" s="12"/>
      <c r="B39" s="15"/>
      <c r="C39" s="12"/>
      <c r="D39" s="4" t="s">
        <v>9</v>
      </c>
      <c r="E39" s="6">
        <f t="shared" si="0"/>
        <v>465174.59</v>
      </c>
      <c r="F39" s="6">
        <v>465174.59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ht="24">
      <c r="A40" s="12"/>
      <c r="B40" s="15"/>
      <c r="C40" s="12"/>
      <c r="D40" s="4" t="s">
        <v>20</v>
      </c>
      <c r="E40" s="6">
        <f t="shared" si="0"/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ht="21" customHeight="1">
      <c r="A41" s="13"/>
      <c r="B41" s="16"/>
      <c r="C41" s="13"/>
      <c r="D41" s="4" t="s">
        <v>10</v>
      </c>
      <c r="E41" s="6">
        <f t="shared" si="0"/>
        <v>465174.59</v>
      </c>
      <c r="F41" s="6">
        <f aca="true" t="shared" si="8" ref="F41:L41">SUM(F38:F40)</f>
        <v>465174.59</v>
      </c>
      <c r="G41" s="6">
        <f t="shared" si="8"/>
        <v>0</v>
      </c>
      <c r="H41" s="6">
        <f t="shared" si="8"/>
        <v>0</v>
      </c>
      <c r="I41" s="6">
        <f t="shared" si="8"/>
        <v>0</v>
      </c>
      <c r="J41" s="6">
        <f t="shared" si="8"/>
        <v>0</v>
      </c>
      <c r="K41" s="6">
        <f t="shared" si="8"/>
        <v>0</v>
      </c>
      <c r="L41" s="6">
        <f t="shared" si="8"/>
        <v>0</v>
      </c>
    </row>
    <row r="42" spans="1:12" ht="26.25" customHeight="1">
      <c r="A42" s="11">
        <v>9</v>
      </c>
      <c r="B42" s="14" t="s">
        <v>21</v>
      </c>
      <c r="C42" s="11" t="s">
        <v>3</v>
      </c>
      <c r="D42" s="4" t="s">
        <v>8</v>
      </c>
      <c r="E42" s="6">
        <f t="shared" si="0"/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ht="41.25" customHeight="1">
      <c r="A43" s="12"/>
      <c r="B43" s="15"/>
      <c r="C43" s="12"/>
      <c r="D43" s="4" t="s">
        <v>9</v>
      </c>
      <c r="E43" s="6">
        <f t="shared" si="0"/>
        <v>1966911.02</v>
      </c>
      <c r="F43" s="6">
        <v>1966911.02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ht="24">
      <c r="A44" s="12"/>
      <c r="B44" s="15"/>
      <c r="C44" s="12"/>
      <c r="D44" s="4" t="s">
        <v>20</v>
      </c>
      <c r="E44" s="6">
        <f t="shared" si="0"/>
        <v>0</v>
      </c>
      <c r="F44" s="7">
        <v>0</v>
      </c>
      <c r="G44" s="7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</row>
    <row r="45" spans="1:12" ht="21" customHeight="1">
      <c r="A45" s="13"/>
      <c r="B45" s="16"/>
      <c r="C45" s="13"/>
      <c r="D45" s="4" t="s">
        <v>10</v>
      </c>
      <c r="E45" s="6">
        <f t="shared" si="0"/>
        <v>1966911.02</v>
      </c>
      <c r="F45" s="6">
        <f aca="true" t="shared" si="9" ref="F45:L45">SUM(F42:F44)</f>
        <v>1966911.02</v>
      </c>
      <c r="G45" s="6">
        <f t="shared" si="9"/>
        <v>0</v>
      </c>
      <c r="H45" s="6">
        <f t="shared" si="9"/>
        <v>0</v>
      </c>
      <c r="I45" s="6">
        <f t="shared" si="9"/>
        <v>0</v>
      </c>
      <c r="J45" s="6">
        <f t="shared" si="9"/>
        <v>0</v>
      </c>
      <c r="K45" s="6">
        <f t="shared" si="9"/>
        <v>0</v>
      </c>
      <c r="L45" s="6">
        <f t="shared" si="9"/>
        <v>0</v>
      </c>
    </row>
    <row r="46" spans="1:12" ht="12.75">
      <c r="A46" s="11">
        <v>10</v>
      </c>
      <c r="B46" s="14" t="s">
        <v>22</v>
      </c>
      <c r="C46" s="11" t="s">
        <v>3</v>
      </c>
      <c r="D46" s="4" t="s">
        <v>8</v>
      </c>
      <c r="E46" s="6">
        <f t="shared" si="0"/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</row>
    <row r="47" spans="1:12" ht="30.75" customHeight="1">
      <c r="A47" s="12"/>
      <c r="B47" s="15"/>
      <c r="C47" s="12"/>
      <c r="D47" s="4" t="s">
        <v>9</v>
      </c>
      <c r="E47" s="6">
        <f t="shared" si="0"/>
        <v>393553</v>
      </c>
      <c r="F47" s="6">
        <f>93594.5-93594.5+93553</f>
        <v>93553</v>
      </c>
      <c r="G47" s="6">
        <v>0</v>
      </c>
      <c r="H47" s="6">
        <v>0</v>
      </c>
      <c r="I47" s="6">
        <v>0</v>
      </c>
      <c r="J47" s="6">
        <v>100000</v>
      </c>
      <c r="K47" s="6">
        <v>100000</v>
      </c>
      <c r="L47" s="6">
        <v>100000</v>
      </c>
    </row>
    <row r="48" spans="1:12" ht="24">
      <c r="A48" s="12"/>
      <c r="B48" s="15"/>
      <c r="C48" s="12"/>
      <c r="D48" s="4" t="s">
        <v>20</v>
      </c>
      <c r="E48" s="6">
        <f t="shared" si="0"/>
        <v>0</v>
      </c>
      <c r="F48" s="7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ht="12.75">
      <c r="A49" s="13"/>
      <c r="B49" s="16"/>
      <c r="C49" s="13"/>
      <c r="D49" s="4" t="s">
        <v>10</v>
      </c>
      <c r="E49" s="6">
        <f t="shared" si="0"/>
        <v>393553</v>
      </c>
      <c r="F49" s="6">
        <f>SUM(F46:F48)</f>
        <v>93553</v>
      </c>
      <c r="G49" s="6">
        <f aca="true" t="shared" si="10" ref="G49:L49">SUM(G46:G48)</f>
        <v>0</v>
      </c>
      <c r="H49" s="6">
        <f t="shared" si="10"/>
        <v>0</v>
      </c>
      <c r="I49" s="6">
        <f t="shared" si="10"/>
        <v>0</v>
      </c>
      <c r="J49" s="6">
        <f t="shared" si="10"/>
        <v>100000</v>
      </c>
      <c r="K49" s="6">
        <f t="shared" si="10"/>
        <v>100000</v>
      </c>
      <c r="L49" s="6">
        <f t="shared" si="10"/>
        <v>100000</v>
      </c>
    </row>
    <row r="50" spans="1:12" ht="12.75">
      <c r="A50" s="11">
        <v>11</v>
      </c>
      <c r="B50" s="14" t="s">
        <v>23</v>
      </c>
      <c r="C50" s="11" t="s">
        <v>3</v>
      </c>
      <c r="D50" s="4" t="s">
        <v>8</v>
      </c>
      <c r="E50" s="6">
        <f t="shared" si="0"/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</row>
    <row r="51" spans="1:12" ht="32.25" customHeight="1">
      <c r="A51" s="12"/>
      <c r="B51" s="15"/>
      <c r="C51" s="12"/>
      <c r="D51" s="4" t="s">
        <v>9</v>
      </c>
      <c r="E51" s="6">
        <f t="shared" si="0"/>
        <v>1923810</v>
      </c>
      <c r="F51" s="6">
        <f>671910-248100</f>
        <v>423810</v>
      </c>
      <c r="G51" s="6">
        <v>0</v>
      </c>
      <c r="H51" s="6">
        <v>0</v>
      </c>
      <c r="I51" s="6">
        <v>0</v>
      </c>
      <c r="J51" s="6">
        <v>500000</v>
      </c>
      <c r="K51" s="6">
        <v>500000</v>
      </c>
      <c r="L51" s="6">
        <v>500000</v>
      </c>
    </row>
    <row r="52" spans="1:12" ht="24">
      <c r="A52" s="12"/>
      <c r="B52" s="15"/>
      <c r="C52" s="12"/>
      <c r="D52" s="4" t="s">
        <v>20</v>
      </c>
      <c r="E52" s="6">
        <f t="shared" si="0"/>
        <v>0</v>
      </c>
      <c r="F52" s="7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</row>
    <row r="53" spans="1:12" ht="12.75">
      <c r="A53" s="13"/>
      <c r="B53" s="16"/>
      <c r="C53" s="13"/>
      <c r="D53" s="4" t="s">
        <v>10</v>
      </c>
      <c r="E53" s="6">
        <f t="shared" si="0"/>
        <v>1923810</v>
      </c>
      <c r="F53" s="6">
        <f>SUM(F50:F52)</f>
        <v>423810</v>
      </c>
      <c r="G53" s="6">
        <f aca="true" t="shared" si="11" ref="G53:L53">SUM(G50:G52)</f>
        <v>0</v>
      </c>
      <c r="H53" s="6">
        <f t="shared" si="11"/>
        <v>0</v>
      </c>
      <c r="I53" s="6">
        <f t="shared" si="11"/>
        <v>0</v>
      </c>
      <c r="J53" s="6">
        <f t="shared" si="11"/>
        <v>500000</v>
      </c>
      <c r="K53" s="6">
        <f t="shared" si="11"/>
        <v>500000</v>
      </c>
      <c r="L53" s="6">
        <f t="shared" si="11"/>
        <v>500000</v>
      </c>
    </row>
    <row r="54" spans="1:12" ht="12.75">
      <c r="A54" s="11">
        <v>12</v>
      </c>
      <c r="B54" s="14" t="s">
        <v>28</v>
      </c>
      <c r="C54" s="11" t="s">
        <v>3</v>
      </c>
      <c r="D54" s="4" t="s">
        <v>8</v>
      </c>
      <c r="E54" s="6">
        <f>SUM(F54:L54)</f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</row>
    <row r="55" spans="1:12" ht="36">
      <c r="A55" s="12"/>
      <c r="B55" s="15"/>
      <c r="C55" s="12"/>
      <c r="D55" s="4" t="s">
        <v>9</v>
      </c>
      <c r="E55" s="6">
        <f>SUM(F55:L55)</f>
        <v>2500000</v>
      </c>
      <c r="F55" s="6">
        <v>0</v>
      </c>
      <c r="G55" s="6">
        <v>0</v>
      </c>
      <c r="H55" s="6">
        <v>500000</v>
      </c>
      <c r="I55" s="6">
        <v>500000</v>
      </c>
      <c r="J55" s="6">
        <v>500000</v>
      </c>
      <c r="K55" s="6">
        <v>500000</v>
      </c>
      <c r="L55" s="6">
        <v>500000</v>
      </c>
    </row>
    <row r="56" spans="1:12" ht="24">
      <c r="A56" s="12"/>
      <c r="B56" s="15"/>
      <c r="C56" s="12"/>
      <c r="D56" s="4" t="s">
        <v>20</v>
      </c>
      <c r="E56" s="6">
        <f>SUM(F56:L56)</f>
        <v>0</v>
      </c>
      <c r="F56" s="7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</row>
    <row r="57" spans="1:12" ht="12.75">
      <c r="A57" s="13"/>
      <c r="B57" s="16"/>
      <c r="C57" s="13"/>
      <c r="D57" s="4" t="s">
        <v>10</v>
      </c>
      <c r="E57" s="6">
        <f>SUM(F57:L57)</f>
        <v>2500000</v>
      </c>
      <c r="F57" s="6">
        <f>SUM(F54:F56)</f>
        <v>0</v>
      </c>
      <c r="G57" s="6">
        <f aca="true" t="shared" si="12" ref="G57:L57">SUM(G54:G56)</f>
        <v>0</v>
      </c>
      <c r="H57" s="6">
        <f t="shared" si="12"/>
        <v>500000</v>
      </c>
      <c r="I57" s="6">
        <f t="shared" si="12"/>
        <v>500000</v>
      </c>
      <c r="J57" s="6">
        <f t="shared" si="12"/>
        <v>500000</v>
      </c>
      <c r="K57" s="6">
        <f t="shared" si="12"/>
        <v>500000</v>
      </c>
      <c r="L57" s="6">
        <f t="shared" si="12"/>
        <v>500000</v>
      </c>
    </row>
    <row r="58" spans="1:12" ht="12.75">
      <c r="A58" s="11">
        <v>13</v>
      </c>
      <c r="B58" s="14" t="s">
        <v>24</v>
      </c>
      <c r="C58" s="11" t="s">
        <v>3</v>
      </c>
      <c r="D58" s="4" t="s">
        <v>8</v>
      </c>
      <c r="E58" s="6">
        <f t="shared" si="0"/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</row>
    <row r="59" spans="1:12" ht="38.25" customHeight="1">
      <c r="A59" s="12"/>
      <c r="B59" s="15"/>
      <c r="C59" s="12"/>
      <c r="D59" s="4" t="s">
        <v>9</v>
      </c>
      <c r="E59" s="6">
        <f t="shared" si="0"/>
        <v>39530</v>
      </c>
      <c r="F59" s="6">
        <v>39530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</row>
    <row r="60" spans="1:12" ht="26.25" customHeight="1">
      <c r="A60" s="12"/>
      <c r="B60" s="15"/>
      <c r="C60" s="12"/>
      <c r="D60" s="4" t="s">
        <v>20</v>
      </c>
      <c r="E60" s="6">
        <f t="shared" si="0"/>
        <v>0</v>
      </c>
      <c r="F60" s="7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</row>
    <row r="61" spans="1:12" ht="12.75">
      <c r="A61" s="13"/>
      <c r="B61" s="16"/>
      <c r="C61" s="13"/>
      <c r="D61" s="4" t="s">
        <v>10</v>
      </c>
      <c r="E61" s="6">
        <f t="shared" si="0"/>
        <v>39530</v>
      </c>
      <c r="F61" s="6">
        <f>SUM(F58:F60)</f>
        <v>39530</v>
      </c>
      <c r="G61" s="6">
        <f aca="true" t="shared" si="13" ref="G61:L61">SUM(G58:G60)</f>
        <v>0</v>
      </c>
      <c r="H61" s="6">
        <f t="shared" si="13"/>
        <v>0</v>
      </c>
      <c r="I61" s="6">
        <f t="shared" si="13"/>
        <v>0</v>
      </c>
      <c r="J61" s="6">
        <f t="shared" si="13"/>
        <v>0</v>
      </c>
      <c r="K61" s="6">
        <f t="shared" si="13"/>
        <v>0</v>
      </c>
      <c r="L61" s="6">
        <f t="shared" si="13"/>
        <v>0</v>
      </c>
    </row>
    <row r="62" spans="1:12" ht="26.25" customHeight="1">
      <c r="A62" s="11">
        <v>14</v>
      </c>
      <c r="B62" s="14" t="s">
        <v>29</v>
      </c>
      <c r="C62" s="11" t="s">
        <v>3</v>
      </c>
      <c r="D62" s="4" t="s">
        <v>8</v>
      </c>
      <c r="E62" s="6">
        <f aca="true" t="shared" si="14" ref="E62:E69">SUM(F62:L62)</f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</row>
    <row r="63" spans="1:12" ht="36">
      <c r="A63" s="12"/>
      <c r="B63" s="15"/>
      <c r="C63" s="12"/>
      <c r="D63" s="4" t="s">
        <v>9</v>
      </c>
      <c r="E63" s="6">
        <f t="shared" si="14"/>
        <v>10240573</v>
      </c>
      <c r="F63" s="6">
        <f>6511287.55-93553+2111740</f>
        <v>8529474.55</v>
      </c>
      <c r="G63" s="6">
        <v>1711098.45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</row>
    <row r="64" spans="1:12" ht="24">
      <c r="A64" s="12"/>
      <c r="B64" s="15"/>
      <c r="C64" s="12"/>
      <c r="D64" s="4" t="s">
        <v>20</v>
      </c>
      <c r="E64" s="6">
        <f t="shared" si="14"/>
        <v>0</v>
      </c>
      <c r="F64" s="7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</row>
    <row r="65" spans="1:12" ht="24" customHeight="1">
      <c r="A65" s="13"/>
      <c r="B65" s="16"/>
      <c r="C65" s="13"/>
      <c r="D65" s="4" t="s">
        <v>10</v>
      </c>
      <c r="E65" s="6">
        <f t="shared" si="14"/>
        <v>10240573</v>
      </c>
      <c r="F65" s="6">
        <f>SUM(F62:F64)</f>
        <v>8529474.55</v>
      </c>
      <c r="G65" s="6">
        <f aca="true" t="shared" si="15" ref="G65:L65">SUM(G62:G64)</f>
        <v>1711098.45</v>
      </c>
      <c r="H65" s="6">
        <f t="shared" si="15"/>
        <v>0</v>
      </c>
      <c r="I65" s="6">
        <f t="shared" si="15"/>
        <v>0</v>
      </c>
      <c r="J65" s="6">
        <f t="shared" si="15"/>
        <v>0</v>
      </c>
      <c r="K65" s="6">
        <f t="shared" si="15"/>
        <v>0</v>
      </c>
      <c r="L65" s="6">
        <f t="shared" si="15"/>
        <v>0</v>
      </c>
    </row>
    <row r="66" spans="1:12" ht="24" customHeight="1">
      <c r="A66" s="11">
        <v>15</v>
      </c>
      <c r="B66" s="14" t="s">
        <v>30</v>
      </c>
      <c r="C66" s="11" t="s">
        <v>3</v>
      </c>
      <c r="D66" s="4" t="s">
        <v>8</v>
      </c>
      <c r="E66" s="6">
        <f t="shared" si="14"/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</row>
    <row r="67" spans="1:12" ht="24" customHeight="1">
      <c r="A67" s="12"/>
      <c r="B67" s="15"/>
      <c r="C67" s="12"/>
      <c r="D67" s="4" t="s">
        <v>9</v>
      </c>
      <c r="E67" s="6">
        <f t="shared" si="14"/>
        <v>200000</v>
      </c>
      <c r="F67" s="6">
        <v>0</v>
      </c>
      <c r="G67" s="6">
        <v>200000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</row>
    <row r="68" spans="1:12" ht="24" customHeight="1">
      <c r="A68" s="12"/>
      <c r="B68" s="15"/>
      <c r="C68" s="12"/>
      <c r="D68" s="4" t="s">
        <v>20</v>
      </c>
      <c r="E68" s="6">
        <f t="shared" si="14"/>
        <v>0</v>
      </c>
      <c r="F68" s="7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</row>
    <row r="69" spans="1:12" ht="24" customHeight="1">
      <c r="A69" s="13"/>
      <c r="B69" s="16"/>
      <c r="C69" s="13"/>
      <c r="D69" s="4" t="s">
        <v>10</v>
      </c>
      <c r="E69" s="6">
        <f t="shared" si="14"/>
        <v>200000</v>
      </c>
      <c r="F69" s="6">
        <f>SUM(F66:F68)</f>
        <v>0</v>
      </c>
      <c r="G69" s="6">
        <f aca="true" t="shared" si="16" ref="G69:L69">SUM(G66:G68)</f>
        <v>200000</v>
      </c>
      <c r="H69" s="6">
        <f t="shared" si="16"/>
        <v>0</v>
      </c>
      <c r="I69" s="6">
        <f t="shared" si="16"/>
        <v>0</v>
      </c>
      <c r="J69" s="6">
        <f t="shared" si="16"/>
        <v>0</v>
      </c>
      <c r="K69" s="6">
        <f t="shared" si="16"/>
        <v>0</v>
      </c>
      <c r="L69" s="6">
        <f t="shared" si="16"/>
        <v>0</v>
      </c>
    </row>
    <row r="70" spans="1:12" ht="24" customHeight="1">
      <c r="A70" s="11">
        <v>16</v>
      </c>
      <c r="B70" s="14" t="s">
        <v>31</v>
      </c>
      <c r="C70" s="11" t="s">
        <v>3</v>
      </c>
      <c r="D70" s="4" t="s">
        <v>8</v>
      </c>
      <c r="E70" s="6">
        <f>SUM(F70:L70)</f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</row>
    <row r="71" spans="1:12" ht="24" customHeight="1">
      <c r="A71" s="12"/>
      <c r="B71" s="15"/>
      <c r="C71" s="12"/>
      <c r="D71" s="4" t="s">
        <v>9</v>
      </c>
      <c r="E71" s="6">
        <f>SUM(F71:L71)</f>
        <v>5000000</v>
      </c>
      <c r="F71" s="6">
        <v>0</v>
      </c>
      <c r="G71" s="6">
        <v>5000000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</row>
    <row r="72" spans="1:12" ht="24" customHeight="1">
      <c r="A72" s="12"/>
      <c r="B72" s="15"/>
      <c r="C72" s="12"/>
      <c r="D72" s="4" t="s">
        <v>20</v>
      </c>
      <c r="E72" s="6">
        <f>SUM(F72:L72)</f>
        <v>0</v>
      </c>
      <c r="F72" s="7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</row>
    <row r="73" spans="1:12" ht="24" customHeight="1">
      <c r="A73" s="13"/>
      <c r="B73" s="16"/>
      <c r="C73" s="13"/>
      <c r="D73" s="4" t="s">
        <v>10</v>
      </c>
      <c r="E73" s="6">
        <f>SUM(F73:L73)</f>
        <v>5000000</v>
      </c>
      <c r="F73" s="6">
        <f>SUM(F70:F72)</f>
        <v>0</v>
      </c>
      <c r="G73" s="6">
        <f aca="true" t="shared" si="17" ref="G73:L73">SUM(G70:G72)</f>
        <v>5000000</v>
      </c>
      <c r="H73" s="6">
        <f t="shared" si="17"/>
        <v>0</v>
      </c>
      <c r="I73" s="6">
        <f t="shared" si="17"/>
        <v>0</v>
      </c>
      <c r="J73" s="6">
        <f t="shared" si="17"/>
        <v>0</v>
      </c>
      <c r="K73" s="6">
        <f t="shared" si="17"/>
        <v>0</v>
      </c>
      <c r="L73" s="6">
        <f t="shared" si="17"/>
        <v>0</v>
      </c>
    </row>
    <row r="74" spans="1:12" ht="12.75">
      <c r="A74" s="24" t="s">
        <v>7</v>
      </c>
      <c r="B74" s="24"/>
      <c r="C74" s="25"/>
      <c r="D74" s="8" t="s">
        <v>8</v>
      </c>
      <c r="E74" s="9">
        <f>SUM(E10,E14,E18,E22,E26,E30,E34,E38,E42,E46,E50,E54,E58,E62,E66,E70)</f>
        <v>0</v>
      </c>
      <c r="F74" s="9">
        <f aca="true" t="shared" si="18" ref="F74:L74">SUM(F10,F14,F18,F22,F26,F30,F34,F38,F42,F46,F50,F54,F58,F62,F66,F70)</f>
        <v>0</v>
      </c>
      <c r="G74" s="9">
        <f t="shared" si="18"/>
        <v>0</v>
      </c>
      <c r="H74" s="9">
        <f t="shared" si="18"/>
        <v>0</v>
      </c>
      <c r="I74" s="9">
        <f t="shared" si="18"/>
        <v>0</v>
      </c>
      <c r="J74" s="9">
        <f t="shared" si="18"/>
        <v>0</v>
      </c>
      <c r="K74" s="9">
        <f t="shared" si="18"/>
        <v>0</v>
      </c>
      <c r="L74" s="9">
        <f t="shared" si="18"/>
        <v>0</v>
      </c>
    </row>
    <row r="75" spans="1:12" ht="27" customHeight="1">
      <c r="A75" s="24"/>
      <c r="B75" s="24"/>
      <c r="C75" s="25"/>
      <c r="D75" s="8" t="s">
        <v>9</v>
      </c>
      <c r="E75" s="9">
        <f>SUM(E11,E15,E19,E23,E27,E31,E35,E39,E43,E47,E51,E55,E59,E63,E67,E71)</f>
        <v>154539237.89</v>
      </c>
      <c r="F75" s="9">
        <f aca="true" t="shared" si="19" ref="F75:L75">SUM(F11,F15,F19,F23,F27,F31,F35,F39,F43,F47,F51,F55,F59,F63,F67,F71)</f>
        <v>74557108.36</v>
      </c>
      <c r="G75" s="9">
        <f t="shared" si="19"/>
        <v>21902129.53</v>
      </c>
      <c r="H75" s="9">
        <f t="shared" si="19"/>
        <v>1590000</v>
      </c>
      <c r="I75" s="9">
        <f t="shared" si="19"/>
        <v>1590000</v>
      </c>
      <c r="J75" s="9">
        <f t="shared" si="19"/>
        <v>18300000</v>
      </c>
      <c r="K75" s="9">
        <f t="shared" si="19"/>
        <v>18300000</v>
      </c>
      <c r="L75" s="9">
        <f t="shared" si="19"/>
        <v>18300000</v>
      </c>
    </row>
    <row r="76" spans="1:12" ht="24">
      <c r="A76" s="24"/>
      <c r="B76" s="24"/>
      <c r="C76" s="25"/>
      <c r="D76" s="8" t="s">
        <v>20</v>
      </c>
      <c r="E76" s="9">
        <f>SUM(E12,E16,E20,E24,E28,E32,E36,E40,E44,E48,E52,E56,E60,E64,E68,E72)</f>
        <v>0</v>
      </c>
      <c r="F76" s="9">
        <f aca="true" t="shared" si="20" ref="F76:L76">SUM(F12,F16,F20,F24,F28,F32,F36,F40,F44,F48,F52,F56,F60,F64,F68,F72)</f>
        <v>0</v>
      </c>
      <c r="G76" s="9">
        <f t="shared" si="20"/>
        <v>0</v>
      </c>
      <c r="H76" s="9">
        <f t="shared" si="20"/>
        <v>0</v>
      </c>
      <c r="I76" s="9">
        <f t="shared" si="20"/>
        <v>0</v>
      </c>
      <c r="J76" s="9">
        <f t="shared" si="20"/>
        <v>0</v>
      </c>
      <c r="K76" s="9">
        <f t="shared" si="20"/>
        <v>0</v>
      </c>
      <c r="L76" s="9">
        <f t="shared" si="20"/>
        <v>0</v>
      </c>
    </row>
    <row r="77" spans="1:12" ht="12.75">
      <c r="A77" s="24"/>
      <c r="B77" s="24"/>
      <c r="C77" s="25"/>
      <c r="D77" s="8" t="s">
        <v>10</v>
      </c>
      <c r="E77" s="10">
        <f>SUM(F77:L77)</f>
        <v>154539237.89</v>
      </c>
      <c r="F77" s="9">
        <f>SUM(F74:F76)</f>
        <v>74557108.36</v>
      </c>
      <c r="G77" s="9">
        <f aca="true" t="shared" si="21" ref="G77:L77">SUM(G74:G76)</f>
        <v>21902129.53</v>
      </c>
      <c r="H77" s="9">
        <f t="shared" si="21"/>
        <v>1590000</v>
      </c>
      <c r="I77" s="9">
        <f t="shared" si="21"/>
        <v>1590000</v>
      </c>
      <c r="J77" s="9">
        <f t="shared" si="21"/>
        <v>18300000</v>
      </c>
      <c r="K77" s="9">
        <f t="shared" si="21"/>
        <v>18300000</v>
      </c>
      <c r="L77" s="9">
        <f t="shared" si="21"/>
        <v>18300000</v>
      </c>
    </row>
  </sheetData>
  <sheetProtection/>
  <mergeCells count="61">
    <mergeCell ref="A46:A49"/>
    <mergeCell ref="B46:B49"/>
    <mergeCell ref="C46:C49"/>
    <mergeCell ref="A50:A53"/>
    <mergeCell ref="B50:B53"/>
    <mergeCell ref="C50:C53"/>
    <mergeCell ref="C22:C25"/>
    <mergeCell ref="B22:B25"/>
    <mergeCell ref="G1:L1"/>
    <mergeCell ref="B10:B13"/>
    <mergeCell ref="H4:L4"/>
    <mergeCell ref="A6:A8"/>
    <mergeCell ref="A5:L5"/>
    <mergeCell ref="D6:D8"/>
    <mergeCell ref="H2:L2"/>
    <mergeCell ref="B14:B17"/>
    <mergeCell ref="E7:E8"/>
    <mergeCell ref="A74:B77"/>
    <mergeCell ref="C74:C77"/>
    <mergeCell ref="A18:A21"/>
    <mergeCell ref="C18:C21"/>
    <mergeCell ref="A58:A61"/>
    <mergeCell ref="B58:B61"/>
    <mergeCell ref="B30:B33"/>
    <mergeCell ref="A34:A37"/>
    <mergeCell ref="B26:B29"/>
    <mergeCell ref="C26:C29"/>
    <mergeCell ref="A26:A29"/>
    <mergeCell ref="F7:L7"/>
    <mergeCell ref="A14:A17"/>
    <mergeCell ref="B6:B8"/>
    <mergeCell ref="E6:L6"/>
    <mergeCell ref="C10:C13"/>
    <mergeCell ref="C6:C8"/>
    <mergeCell ref="C14:C17"/>
    <mergeCell ref="B38:B41"/>
    <mergeCell ref="A38:A41"/>
    <mergeCell ref="C38:C41"/>
    <mergeCell ref="A10:A13"/>
    <mergeCell ref="A30:A33"/>
    <mergeCell ref="B42:B45"/>
    <mergeCell ref="C30:C33"/>
    <mergeCell ref="B34:B37"/>
    <mergeCell ref="A22:A25"/>
    <mergeCell ref="B18:B21"/>
    <mergeCell ref="C34:C37"/>
    <mergeCell ref="A62:A65"/>
    <mergeCell ref="B62:B65"/>
    <mergeCell ref="C62:C65"/>
    <mergeCell ref="C58:C61"/>
    <mergeCell ref="A54:A57"/>
    <mergeCell ref="B54:B57"/>
    <mergeCell ref="C54:C57"/>
    <mergeCell ref="A42:A45"/>
    <mergeCell ref="C42:C45"/>
    <mergeCell ref="A70:A73"/>
    <mergeCell ref="B70:B73"/>
    <mergeCell ref="C70:C73"/>
    <mergeCell ref="A66:A69"/>
    <mergeCell ref="B66:B69"/>
    <mergeCell ref="C66:C69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206MO</cp:lastModifiedBy>
  <cp:lastPrinted>2015-03-05T06:54:11Z</cp:lastPrinted>
  <dcterms:created xsi:type="dcterms:W3CDTF">2012-12-17T11:33:34Z</dcterms:created>
  <dcterms:modified xsi:type="dcterms:W3CDTF">2015-03-23T13:57:34Z</dcterms:modified>
  <cp:category/>
  <cp:version/>
  <cp:contentType/>
  <cp:contentStatus/>
</cp:coreProperties>
</file>