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<sst xmlns="http://schemas.openxmlformats.org/spreadsheetml/2006/main" count="82" uniqueCount="57">
  <si>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</si>
  <si>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</si>
  <si>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</si>
  <si>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</si>
  <si>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</si>
  <si>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</si>
  <si>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</si>
  <si>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</si>
  <si>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</si>
  <si>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</si>
  <si>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</si>
  <si>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</si>
  <si>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</si>
  <si>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</si>
  <si>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</si>
  <si>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</si>
  <si>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</si>
  <si>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</si>
  <si>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</si>
  <si>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</si>
  <si>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</si>
  <si>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</si>
  <si>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</si>
  <si>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</si>
  <si>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</si>
  <si>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</si>
  <si>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</si>
  <si>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</si>
  <si>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</si>
  <si>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</si>
  <si>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</si>
  <si>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</si>
  <si>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</si>
  <si>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</si>
  <si>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</si>
  <si>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</si>
  <si>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</si>
  <si>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</si>
  <si>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</si>
  <si>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</si>
  <si>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</si>
  <si>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</si>
  <si>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</si>
  <si>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Невыясненные</t>
  </si>
  <si>
    <t>Евтихова Нина Леонтьевна</t>
  </si>
  <si>
    <t>Исполнено за 2021 г.</t>
  </si>
  <si>
    <t>План на 2022 год</t>
  </si>
  <si>
    <t>Административные платежи и сборы</t>
  </si>
  <si>
    <t>Факт январь 2022 г.</t>
  </si>
  <si>
    <t>План январь-декабрь 2022 года</t>
  </si>
  <si>
    <t>Факт январь-декабрь        2022 год</t>
  </si>
  <si>
    <t xml:space="preserve">%                 исполнения факта за январь-декабрь  2022 г. к плану январь-декабрь  2022 г.  </t>
  </si>
  <si>
    <t>% исполнения факта январь-декабрь                 2022 г. к годовому плану</t>
  </si>
  <si>
    <t>Исполнено за январь-декабрь              2021 г.</t>
  </si>
  <si>
    <t>% испол           нения факта январь-декабрь           2022 г. к факту январь-декабрь             2021 г.</t>
  </si>
  <si>
    <t xml:space="preserve">              о поступлении собственных доходов бюджета  городского округа город Клинцы Брянской области за январь - декабрь 2022 года</t>
  </si>
  <si>
    <t>План на январь 2023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</si>
</sst>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b/>
      <sz val="10"/>
      <name val="Arial Cyr"/>
      <family val="0"/>
    </font>
    <font>
      <sz val="5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" fontId="7" fillId="34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/>
    </xf>
    <xf numFmtId="4" fontId="9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164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13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68" fontId="7" fillId="34" borderId="0" xfId="0" applyNumberFormat="1" applyFont="1" applyFill="1" applyAlignment="1">
      <alignment horizontal="center" vertical="center"/>
    </xf>
    <xf numFmtId="4" fontId="8" fillId="34" borderId="0" xfId="0" applyNumberFormat="1" applyFont="1" applyFill="1" applyAlignment="1">
      <alignment/>
    </xf>
    <xf numFmtId="0" fontId="5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/>
    </xf>
    <xf numFmtId="4" fontId="54" fillId="34" borderId="0" xfId="0" applyNumberFormat="1" applyFont="1" applyFill="1" applyBorder="1" applyAlignment="1">
      <alignment/>
    </xf>
    <xf numFmtId="4" fontId="53" fillId="34" borderId="0" xfId="0" applyNumberFormat="1" applyFont="1" applyFill="1" applyAlignment="1">
      <alignment/>
    </xf>
    <xf numFmtId="0" fontId="8" fillId="34" borderId="12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vertical="center"/>
    </xf>
    <xf numFmtId="168" fontId="0" fillId="34" borderId="0" xfId="0" applyNumberFormat="1" applyFill="1" applyAlignment="1">
      <alignment/>
    </xf>
    <xf numFmtId="168" fontId="8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4" fontId="12" fillId="34" borderId="12" xfId="0" applyNumberFormat="1" applyFont="1" applyFill="1" applyBorder="1" applyAlignment="1">
      <alignment horizontal="center" wrapText="1"/>
    </xf>
    <xf numFmtId="168" fontId="13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wrapText="1"/>
    </xf>
    <xf numFmtId="4" fontId="12" fillId="34" borderId="12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168" fontId="7" fillId="34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2" fontId="7" fillId="34" borderId="12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168" fontId="14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4" fontId="0" fillId="0" borderId="0" xfId="0" applyNumberFormat="1" applyAlignment="1">
      <alignment/>
    </xf>
    <xf numFmtId="4" fontId="15" fillId="34" borderId="0" xfId="0" applyNumberFormat="1" applyFont="1" applyFill="1" applyAlignment="1">
      <alignment/>
    </xf>
    <xf numFmtId="168" fontId="53" fillId="34" borderId="0" xfId="0" applyNumberFormat="1" applyFont="1" applyFill="1" applyAlignment="1">
      <alignment/>
    </xf>
    <xf numFmtId="4" fontId="7" fillId="35" borderId="12" xfId="0" applyNumberFormat="1" applyFont="1" applyFill="1" applyBorder="1" applyAlignment="1">
      <alignment horizontal="center"/>
    </xf>
    <xf numFmtId="168" fontId="16" fillId="34" borderId="14" xfId="0" applyNumberFormat="1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50" zoomScaleNormal="150" zoomScalePageLayoutView="0" workbookViewId="0" topLeftCell="A1">
      <selection activeCell="A1" sqref="A1:A16384"/>
    </sheetView>
  </sheetViews>
  <sheetFormatPr defaultColWidth="9.00390625" defaultRowHeight="12.75"/>
  <cols>
    <col min="1" max="1" width="5.125" style="53" customWidth="1"/>
    <col min="2" max="2" width="14.625" style="29" customWidth="1"/>
    <col min="3" max="3" width="6.25390625" style="53" customWidth="1"/>
    <col min="4" max="4" width="6.75390625" style="53" customWidth="1"/>
    <col min="5" max="5" width="6.25390625" style="57" customWidth="1"/>
    <col min="6" max="7" width="6.375" style="29" customWidth="1"/>
    <col min="8" max="8" width="5.75390625" style="29" customWidth="1"/>
    <col min="9" max="9" width="6.625" style="29" customWidth="1"/>
    <col min="10" max="10" width="5.625" style="29" customWidth="1"/>
    <col min="11" max="11" width="6.875" style="55" customWidth="1"/>
    <col min="12" max="12" width="8.125" style="29" hidden="1" customWidth="1"/>
    <col min="13" max="13" width="7.00390625" style="32" customWidth="1"/>
    <col min="14" max="14" width="5.75390625" style="56" customWidth="1"/>
    <col min="15" max="17" width="10.125" style="44" hidden="1" customWidth="1"/>
    <col min="18" max="18" width="12.625" style="0" customWidth="1"/>
  </cols>
  <sheetData>
    <row r="1" spans="1:17" s="22" customFormat="1" ht="9" customHeight="1">
      <c r="A1" s="25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26"/>
      <c r="O1" s="27"/>
      <c r="P1" s="27"/>
      <c r="Q1" s="27"/>
    </row>
    <row r="2" spans="1:17" s="22" customFormat="1" ht="9" customHeight="1">
      <c r="A2" s="29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6"/>
      <c r="O2" s="28"/>
      <c r="P2" s="28"/>
      <c r="Q2" s="28"/>
    </row>
    <row r="3" spans="1:17" s="22" customFormat="1" ht="9" customHeight="1">
      <c r="A3" s="29"/>
      <c r="B3" s="29"/>
      <c r="C3" s="89"/>
      <c r="D3" s="89"/>
      <c r="E3" s="89"/>
      <c r="F3" s="89"/>
      <c r="G3" s="89"/>
      <c r="H3" s="89"/>
      <c r="I3" s="89"/>
      <c r="J3" s="30"/>
      <c r="K3" s="31"/>
      <c r="L3" s="32"/>
      <c r="M3" s="32"/>
      <c r="N3" s="26"/>
      <c r="O3" s="28"/>
      <c r="P3" s="28"/>
      <c r="Q3" s="28"/>
    </row>
    <row r="4" spans="1:17" s="24" customFormat="1" ht="46.5" customHeight="1">
      <c r="A4" s="84" t="s">
        <v>48</v>
      </c>
      <c r="B4" s="90"/>
      <c r="C4" s="84" t="s">
        <v>45</v>
      </c>
      <c r="D4" s="84" t="s">
        <v>46</v>
      </c>
      <c r="E4" s="98" t="s">
        <v>49</v>
      </c>
      <c r="F4" s="84" t="s">
        <v>50</v>
      </c>
      <c r="G4" s="84" t="s">
        <v>28</v>
      </c>
      <c r="H4" s="84" t="s">
        <v>51</v>
      </c>
      <c r="I4" s="84" t="s">
        <v>19</v>
      </c>
      <c r="J4" s="84" t="s">
        <v>52</v>
      </c>
      <c r="K4" s="98" t="s">
        <v>53</v>
      </c>
      <c r="L4" s="84"/>
      <c r="M4" s="84" t="s">
        <v>54</v>
      </c>
      <c r="N4" s="98" t="s">
        <v>56</v>
      </c>
      <c r="O4" s="85" t="s">
        <v>23</v>
      </c>
      <c r="P4" s="23"/>
      <c r="Q4" s="23"/>
    </row>
    <row r="5" spans="1:17" s="24" customFormat="1" ht="39" customHeight="1">
      <c r="A5" s="84"/>
      <c r="B5" s="90"/>
      <c r="C5" s="84"/>
      <c r="D5" s="84"/>
      <c r="E5" s="98"/>
      <c r="F5" s="84"/>
      <c r="G5" s="84"/>
      <c r="H5" s="84"/>
      <c r="I5" s="84"/>
      <c r="J5" s="84"/>
      <c r="K5" s="98"/>
      <c r="L5" s="84"/>
      <c r="M5" s="84"/>
      <c r="N5" s="98"/>
      <c r="O5" s="85"/>
      <c r="P5" s="23"/>
      <c r="Q5" s="23"/>
    </row>
    <row r="6" spans="1:18" s="9" customFormat="1" ht="13.5" customHeight="1">
      <c r="A6" s="61">
        <v>14542.5</v>
      </c>
      <c r="B6" s="62" t="s">
        <v>1</v>
      </c>
      <c r="C6" s="61">
        <v>330785.2</v>
      </c>
      <c r="D6" s="61">
        <v>358803.9</v>
      </c>
      <c r="E6" s="61">
        <v>358803.9</v>
      </c>
      <c r="F6" s="61">
        <v>411036.8</v>
      </c>
      <c r="G6" s="61">
        <f>F6-E6</f>
        <v>52232.899999999965</v>
      </c>
      <c r="H6" s="61">
        <f>F6/E6*100</f>
        <v>114.55750620324918</v>
      </c>
      <c r="I6" s="61">
        <f>F6-D6</f>
        <v>52232.899999999965</v>
      </c>
      <c r="J6" s="61">
        <f>F6/D6*100</f>
        <v>114.55750620324918</v>
      </c>
      <c r="K6" s="79">
        <v>330785.2</v>
      </c>
      <c r="L6" s="61">
        <f>F6-K6</f>
        <v>80251.59999999998</v>
      </c>
      <c r="M6" s="64">
        <f aca="true" t="shared" si="0" ref="M6:M31">F6/K6*100</f>
        <v>124.26094033227604</v>
      </c>
      <c r="N6" s="63">
        <v>16546.6</v>
      </c>
      <c r="O6" s="33">
        <f>A6*M6/100</f>
        <v>18070.64724782124</v>
      </c>
      <c r="P6" s="34" t="e">
        <f>F6+Лист1!#REF!</f>
        <v>#REF!</v>
      </c>
      <c r="Q6" s="35"/>
      <c r="R6" s="60"/>
    </row>
    <row r="7" spans="1:18" s="9" customFormat="1" ht="13.5" customHeight="1">
      <c r="A7" s="61">
        <v>1110</v>
      </c>
      <c r="B7" s="62" t="s">
        <v>27</v>
      </c>
      <c r="C7" s="61">
        <v>11562.9</v>
      </c>
      <c r="D7" s="61">
        <v>13681.3</v>
      </c>
      <c r="E7" s="61">
        <v>13681.3</v>
      </c>
      <c r="F7" s="61">
        <v>13675.2</v>
      </c>
      <c r="G7" s="61">
        <f aca="true" t="shared" si="1" ref="G7:G32">F7-E7</f>
        <v>-6.099999999998545</v>
      </c>
      <c r="H7" s="61">
        <f>F7/E7*100</f>
        <v>99.95541359373745</v>
      </c>
      <c r="I7" s="61">
        <f aca="true" t="shared" si="2" ref="I7:I32">F7-D7</f>
        <v>-6.099999999998545</v>
      </c>
      <c r="J7" s="61">
        <f aca="true" t="shared" si="3" ref="J7:J31">F7/D7*100</f>
        <v>99.95541359373745</v>
      </c>
      <c r="K7" s="79">
        <v>11562.9</v>
      </c>
      <c r="L7" s="61"/>
      <c r="M7" s="64">
        <f t="shared" si="0"/>
        <v>118.26790856964948</v>
      </c>
      <c r="N7" s="63">
        <v>1032.3</v>
      </c>
      <c r="O7" s="33"/>
      <c r="P7" s="34" t="e">
        <f>F7+Лист1!#REF!</f>
        <v>#REF!</v>
      </c>
      <c r="Q7" s="35"/>
      <c r="R7" s="60"/>
    </row>
    <row r="8" spans="1:18" s="9" customFormat="1" ht="29.25" customHeight="1">
      <c r="A8" s="61">
        <v>0</v>
      </c>
      <c r="B8" s="65" t="s">
        <v>24</v>
      </c>
      <c r="C8" s="61">
        <v>0</v>
      </c>
      <c r="D8" s="61">
        <v>0</v>
      </c>
      <c r="E8" s="61">
        <v>0</v>
      </c>
      <c r="F8" s="61">
        <v>0</v>
      </c>
      <c r="G8" s="61">
        <f t="shared" si="1"/>
        <v>0</v>
      </c>
      <c r="H8" s="61">
        <v>0</v>
      </c>
      <c r="I8" s="61">
        <f t="shared" si="2"/>
        <v>0</v>
      </c>
      <c r="J8" s="61">
        <v>0</v>
      </c>
      <c r="K8" s="79">
        <v>0</v>
      </c>
      <c r="L8" s="61">
        <f aca="true" t="shared" si="4" ref="L8:L33">F8-K8</f>
        <v>0</v>
      </c>
      <c r="M8" s="64">
        <v>0</v>
      </c>
      <c r="N8" s="66">
        <v>0</v>
      </c>
      <c r="O8" s="33">
        <f>A8*M8/100</f>
        <v>0</v>
      </c>
      <c r="P8" s="34" t="e">
        <f>F8+Лист1!#REF!</f>
        <v>#REF!</v>
      </c>
      <c r="Q8" s="35"/>
      <c r="R8" s="60"/>
    </row>
    <row r="9" spans="1:18" ht="34.5" customHeight="1">
      <c r="A9" s="61">
        <v>685</v>
      </c>
      <c r="B9" s="65" t="s">
        <v>30</v>
      </c>
      <c r="C9" s="61">
        <v>20876</v>
      </c>
      <c r="D9" s="61">
        <v>20644</v>
      </c>
      <c r="E9" s="61">
        <v>20644</v>
      </c>
      <c r="F9" s="61">
        <v>20826.2</v>
      </c>
      <c r="G9" s="61">
        <f t="shared" si="1"/>
        <v>182.20000000000073</v>
      </c>
      <c r="H9" s="61"/>
      <c r="I9" s="61">
        <f t="shared" si="2"/>
        <v>182.20000000000073</v>
      </c>
      <c r="J9" s="61">
        <f t="shared" si="3"/>
        <v>100.88258089517537</v>
      </c>
      <c r="K9" s="79">
        <v>20876</v>
      </c>
      <c r="L9" s="61"/>
      <c r="M9" s="64">
        <f t="shared" si="0"/>
        <v>99.76144855336273</v>
      </c>
      <c r="N9" s="66">
        <v>645.7</v>
      </c>
      <c r="O9" s="36">
        <v>0</v>
      </c>
      <c r="P9" s="34" t="e">
        <f>F9+Лист1!#REF!</f>
        <v>#REF!</v>
      </c>
      <c r="Q9" s="35"/>
      <c r="R9" s="60"/>
    </row>
    <row r="10" spans="1:18" ht="18.75" customHeight="1">
      <c r="A10" s="61">
        <v>19.8</v>
      </c>
      <c r="B10" s="58" t="s">
        <v>2</v>
      </c>
      <c r="C10" s="61">
        <v>8202.6</v>
      </c>
      <c r="D10" s="61">
        <v>30</v>
      </c>
      <c r="E10" s="61">
        <v>30</v>
      </c>
      <c r="F10" s="61">
        <v>44.7</v>
      </c>
      <c r="G10" s="61">
        <f t="shared" si="1"/>
        <v>14.700000000000003</v>
      </c>
      <c r="H10" s="61"/>
      <c r="I10" s="61">
        <f t="shared" si="2"/>
        <v>14.700000000000003</v>
      </c>
      <c r="J10" s="61"/>
      <c r="K10" s="79">
        <v>8202.6</v>
      </c>
      <c r="L10" s="61">
        <f t="shared" si="4"/>
        <v>-8157.900000000001</v>
      </c>
      <c r="M10" s="64">
        <f t="shared" si="0"/>
        <v>0.5449491624606833</v>
      </c>
      <c r="N10" s="66">
        <v>0</v>
      </c>
      <c r="O10" s="33">
        <f>A10*M10/100</f>
        <v>0.10789993416721529</v>
      </c>
      <c r="P10" s="34" t="e">
        <f>F10+Лист1!#REF!</f>
        <v>#REF!</v>
      </c>
      <c r="Q10" s="35"/>
      <c r="R10" s="60"/>
    </row>
    <row r="11" spans="1:18" ht="13.5" customHeight="1">
      <c r="A11" s="61">
        <v>0</v>
      </c>
      <c r="B11" s="62" t="s">
        <v>3</v>
      </c>
      <c r="C11" s="61">
        <v>745.8</v>
      </c>
      <c r="D11" s="61">
        <v>-98.6</v>
      </c>
      <c r="E11" s="61">
        <v>-98.6</v>
      </c>
      <c r="F11" s="61">
        <v>-93.3</v>
      </c>
      <c r="G11" s="61">
        <f t="shared" si="1"/>
        <v>5.299999999999997</v>
      </c>
      <c r="H11" s="61"/>
      <c r="I11" s="61">
        <f t="shared" si="2"/>
        <v>5.299999999999997</v>
      </c>
      <c r="J11" s="61">
        <f t="shared" si="3"/>
        <v>94.62474645030426</v>
      </c>
      <c r="K11" s="79">
        <v>745.8</v>
      </c>
      <c r="L11" s="61">
        <f t="shared" si="4"/>
        <v>-839.0999999999999</v>
      </c>
      <c r="M11" s="64">
        <f t="shared" si="0"/>
        <v>-12.51005631536605</v>
      </c>
      <c r="N11" s="66">
        <v>0</v>
      </c>
      <c r="O11" s="33">
        <v>2.5</v>
      </c>
      <c r="P11" s="34" t="e">
        <f>F11+Лист1!#REF!</f>
        <v>#REF!</v>
      </c>
      <c r="Q11" s="35"/>
      <c r="R11" s="60"/>
    </row>
    <row r="12" spans="1:18" ht="21" customHeight="1">
      <c r="A12" s="61">
        <v>313.7</v>
      </c>
      <c r="B12" s="58" t="s">
        <v>17</v>
      </c>
      <c r="C12" s="61">
        <v>38665.7</v>
      </c>
      <c r="D12" s="61">
        <v>37687.7</v>
      </c>
      <c r="E12" s="61">
        <v>37687.7</v>
      </c>
      <c r="F12" s="61">
        <v>37279.4</v>
      </c>
      <c r="G12" s="61">
        <f t="shared" si="1"/>
        <v>-408.29999999999563</v>
      </c>
      <c r="H12" s="61">
        <f>F12/E12*100</f>
        <v>98.91662266468903</v>
      </c>
      <c r="I12" s="61">
        <f t="shared" si="2"/>
        <v>-408.29999999999563</v>
      </c>
      <c r="J12" s="61">
        <f t="shared" si="3"/>
        <v>98.91662266468903</v>
      </c>
      <c r="K12" s="79">
        <v>38665.7</v>
      </c>
      <c r="L12" s="61">
        <f t="shared" si="4"/>
        <v>-1386.2999999999956</v>
      </c>
      <c r="M12" s="64">
        <f t="shared" si="0"/>
        <v>96.41465174560399</v>
      </c>
      <c r="N12" s="66">
        <v>292.4</v>
      </c>
      <c r="O12" s="33">
        <v>0</v>
      </c>
      <c r="P12" s="34" t="e">
        <f>F12+Лист1!#REF!</f>
        <v>#REF!</v>
      </c>
      <c r="Q12" s="35"/>
      <c r="R12" s="60"/>
    </row>
    <row r="13" spans="1:18" ht="25.5" customHeight="1">
      <c r="A13" s="61">
        <v>0</v>
      </c>
      <c r="B13" s="58" t="s">
        <v>14</v>
      </c>
      <c r="C13" s="61">
        <v>0</v>
      </c>
      <c r="D13" s="61">
        <v>0</v>
      </c>
      <c r="E13" s="61">
        <v>0</v>
      </c>
      <c r="F13" s="61">
        <v>0</v>
      </c>
      <c r="G13" s="61">
        <f t="shared" si="1"/>
        <v>0</v>
      </c>
      <c r="H13" s="61">
        <v>0</v>
      </c>
      <c r="I13" s="61">
        <f t="shared" si="2"/>
        <v>0</v>
      </c>
      <c r="J13" s="61">
        <v>0</v>
      </c>
      <c r="K13" s="79">
        <v>0</v>
      </c>
      <c r="L13" s="61">
        <f t="shared" si="4"/>
        <v>0</v>
      </c>
      <c r="M13" s="64">
        <v>0</v>
      </c>
      <c r="N13" s="66">
        <v>0</v>
      </c>
      <c r="O13" s="33">
        <v>1</v>
      </c>
      <c r="P13" s="34" t="e">
        <f>F13+Лист1!#REF!</f>
        <v>#REF!</v>
      </c>
      <c r="Q13" s="35"/>
      <c r="R13" s="60"/>
    </row>
    <row r="14" spans="1:18" ht="13.5" customHeight="1">
      <c r="A14" s="61">
        <v>1002.7</v>
      </c>
      <c r="B14" s="62" t="s">
        <v>4</v>
      </c>
      <c r="C14" s="61">
        <v>48232.4</v>
      </c>
      <c r="D14" s="61">
        <v>44708.6</v>
      </c>
      <c r="E14" s="61">
        <v>44708.6</v>
      </c>
      <c r="F14" s="61">
        <v>46183.2</v>
      </c>
      <c r="G14" s="61">
        <f t="shared" si="1"/>
        <v>1474.5999999999985</v>
      </c>
      <c r="H14" s="61">
        <f>F14/E14*100</f>
        <v>103.29824686972975</v>
      </c>
      <c r="I14" s="61">
        <f t="shared" si="2"/>
        <v>1474.5999999999985</v>
      </c>
      <c r="J14" s="61">
        <f t="shared" si="3"/>
        <v>103.29824686972975</v>
      </c>
      <c r="K14" s="79">
        <v>48232.4</v>
      </c>
      <c r="L14" s="61">
        <f t="shared" si="4"/>
        <v>-2049.2000000000044</v>
      </c>
      <c r="M14" s="64">
        <f t="shared" si="0"/>
        <v>95.7514036208026</v>
      </c>
      <c r="N14" s="66">
        <v>1097.8</v>
      </c>
      <c r="O14" s="33">
        <f>A14*M14/100</f>
        <v>960.0993241057878</v>
      </c>
      <c r="P14" s="34" t="e">
        <f>F14+Лист1!#REF!</f>
        <v>#REF!</v>
      </c>
      <c r="Q14" s="35"/>
      <c r="R14" s="60"/>
    </row>
    <row r="15" spans="1:18" ht="13.5" customHeight="1">
      <c r="A15" s="61">
        <v>433.5</v>
      </c>
      <c r="B15" s="62" t="s">
        <v>5</v>
      </c>
      <c r="C15" s="61">
        <v>6783.5</v>
      </c>
      <c r="D15" s="61">
        <v>7614.2</v>
      </c>
      <c r="E15" s="61">
        <v>7614.2</v>
      </c>
      <c r="F15" s="61">
        <v>8345.7</v>
      </c>
      <c r="G15" s="61">
        <f t="shared" si="1"/>
        <v>731.5000000000009</v>
      </c>
      <c r="H15" s="61">
        <f>F15/E15*100</f>
        <v>109.60704998555333</v>
      </c>
      <c r="I15" s="61">
        <f t="shared" si="2"/>
        <v>731.5000000000009</v>
      </c>
      <c r="J15" s="61">
        <f t="shared" si="3"/>
        <v>109.60704998555333</v>
      </c>
      <c r="K15" s="79">
        <v>6783.5</v>
      </c>
      <c r="L15" s="61">
        <f t="shared" si="4"/>
        <v>1562.2000000000007</v>
      </c>
      <c r="M15" s="64">
        <f t="shared" si="0"/>
        <v>123.02940959681581</v>
      </c>
      <c r="N15" s="66">
        <v>385.5</v>
      </c>
      <c r="O15" s="33">
        <f>A15*M15/100</f>
        <v>533.3324906021966</v>
      </c>
      <c r="P15" s="34" t="e">
        <f>F15+Лист1!#REF!</f>
        <v>#REF!</v>
      </c>
      <c r="Q15" s="35"/>
      <c r="R15" s="60"/>
    </row>
    <row r="16" spans="1:18" ht="34.5" customHeight="1">
      <c r="A16" s="61">
        <v>0</v>
      </c>
      <c r="B16" s="58" t="s">
        <v>6</v>
      </c>
      <c r="C16" s="61">
        <v>-5.2</v>
      </c>
      <c r="D16" s="61">
        <v>0</v>
      </c>
      <c r="E16" s="61">
        <v>0</v>
      </c>
      <c r="F16" s="61">
        <v>-0.4</v>
      </c>
      <c r="G16" s="61">
        <f t="shared" si="1"/>
        <v>-0.4</v>
      </c>
      <c r="H16" s="61">
        <v>0</v>
      </c>
      <c r="I16" s="61">
        <f t="shared" si="2"/>
        <v>-0.4</v>
      </c>
      <c r="J16" s="61">
        <v>0</v>
      </c>
      <c r="K16" s="79">
        <v>-5.2</v>
      </c>
      <c r="L16" s="61">
        <f t="shared" si="4"/>
        <v>4.8</v>
      </c>
      <c r="M16" s="64">
        <v>0</v>
      </c>
      <c r="N16" s="66">
        <v>0</v>
      </c>
      <c r="O16" s="33"/>
      <c r="P16" s="34" t="e">
        <f>F16+Лист1!#REF!</f>
        <v>#REF!</v>
      </c>
      <c r="Q16" s="35"/>
      <c r="R16" s="60"/>
    </row>
    <row r="17" spans="1:18" ht="13.5" customHeight="1">
      <c r="A17" s="61">
        <v>366.4</v>
      </c>
      <c r="B17" s="62" t="s">
        <v>7</v>
      </c>
      <c r="C17" s="61">
        <v>6100</v>
      </c>
      <c r="D17" s="61">
        <v>5544.8</v>
      </c>
      <c r="E17" s="61">
        <v>5544.8</v>
      </c>
      <c r="F17" s="61">
        <v>6133.8</v>
      </c>
      <c r="G17" s="61">
        <f t="shared" si="1"/>
        <v>589</v>
      </c>
      <c r="H17" s="61">
        <f>F17/E17*100</f>
        <v>110.62256528639448</v>
      </c>
      <c r="I17" s="61">
        <f t="shared" si="2"/>
        <v>589</v>
      </c>
      <c r="J17" s="61">
        <f t="shared" si="3"/>
        <v>110.62256528639448</v>
      </c>
      <c r="K17" s="79">
        <v>6100</v>
      </c>
      <c r="L17" s="61">
        <f t="shared" si="4"/>
        <v>33.80000000000018</v>
      </c>
      <c r="M17" s="64">
        <f t="shared" si="0"/>
        <v>100.55409836065574</v>
      </c>
      <c r="N17" s="66">
        <v>331.1</v>
      </c>
      <c r="O17" s="33">
        <v>225</v>
      </c>
      <c r="P17" s="34" t="e">
        <f>F17+Лист1!#REF!</f>
        <v>#REF!</v>
      </c>
      <c r="Q17" s="35"/>
      <c r="R17" s="60"/>
    </row>
    <row r="18" spans="1:18" ht="13.5" customHeight="1">
      <c r="A18" s="61">
        <v>1919.2</v>
      </c>
      <c r="B18" s="62" t="s">
        <v>8</v>
      </c>
      <c r="C18" s="61">
        <v>7456.9</v>
      </c>
      <c r="D18" s="61">
        <v>12229.5</v>
      </c>
      <c r="E18" s="61">
        <v>12229.5</v>
      </c>
      <c r="F18" s="61">
        <v>15056.1</v>
      </c>
      <c r="G18" s="61">
        <f t="shared" si="1"/>
        <v>2826.6000000000004</v>
      </c>
      <c r="H18" s="61">
        <f>F18/E18*100</f>
        <v>123.1129645529253</v>
      </c>
      <c r="I18" s="61">
        <f t="shared" si="2"/>
        <v>2826.6000000000004</v>
      </c>
      <c r="J18" s="61">
        <f t="shared" si="3"/>
        <v>123.1129645529253</v>
      </c>
      <c r="K18" s="79">
        <v>7456.9</v>
      </c>
      <c r="L18" s="61">
        <f t="shared" si="4"/>
        <v>7599.200000000001</v>
      </c>
      <c r="M18" s="64">
        <f t="shared" si="0"/>
        <v>201.90829969558396</v>
      </c>
      <c r="N18" s="66">
        <v>800</v>
      </c>
      <c r="O18" s="33">
        <v>1500</v>
      </c>
      <c r="P18" s="34" t="e">
        <f>F18+Лист1!#REF!</f>
        <v>#REF!</v>
      </c>
      <c r="Q18" s="35"/>
      <c r="R18" s="60"/>
    </row>
    <row r="19" spans="1:18" ht="21" customHeight="1">
      <c r="A19" s="61">
        <v>0</v>
      </c>
      <c r="B19" s="58" t="s">
        <v>9</v>
      </c>
      <c r="C19" s="61">
        <v>0</v>
      </c>
      <c r="D19" s="61">
        <v>0</v>
      </c>
      <c r="E19" s="61">
        <v>0</v>
      </c>
      <c r="F19" s="61">
        <v>0</v>
      </c>
      <c r="G19" s="61">
        <f t="shared" si="1"/>
        <v>0</v>
      </c>
      <c r="H19" s="61">
        <v>0</v>
      </c>
      <c r="I19" s="61">
        <f t="shared" si="2"/>
        <v>0</v>
      </c>
      <c r="J19" s="61">
        <v>0</v>
      </c>
      <c r="K19" s="79">
        <v>0</v>
      </c>
      <c r="L19" s="61">
        <f t="shared" si="4"/>
        <v>0</v>
      </c>
      <c r="M19" s="64">
        <v>0</v>
      </c>
      <c r="N19" s="66">
        <v>0</v>
      </c>
      <c r="O19" s="33"/>
      <c r="P19" s="34" t="e">
        <f>F19+Лист1!#REF!</f>
        <v>#REF!</v>
      </c>
      <c r="Q19" s="35"/>
      <c r="R19" s="60"/>
    </row>
    <row r="20" spans="1:18" ht="20.25" customHeight="1">
      <c r="A20" s="61">
        <v>66.5</v>
      </c>
      <c r="B20" s="58" t="s">
        <v>10</v>
      </c>
      <c r="C20" s="61">
        <v>2139.9</v>
      </c>
      <c r="D20" s="61">
        <v>3058.2</v>
      </c>
      <c r="E20" s="61">
        <v>3058.2</v>
      </c>
      <c r="F20" s="61">
        <v>3141.6</v>
      </c>
      <c r="G20" s="61">
        <f t="shared" si="1"/>
        <v>83.40000000000009</v>
      </c>
      <c r="H20" s="61"/>
      <c r="I20" s="61">
        <f t="shared" si="2"/>
        <v>83.40000000000009</v>
      </c>
      <c r="J20" s="61">
        <f t="shared" si="3"/>
        <v>102.72709436923681</v>
      </c>
      <c r="K20" s="79">
        <v>2139.9</v>
      </c>
      <c r="L20" s="61">
        <f t="shared" si="4"/>
        <v>1001.6999999999998</v>
      </c>
      <c r="M20" s="64">
        <f t="shared" si="0"/>
        <v>146.81059862610402</v>
      </c>
      <c r="N20" s="66">
        <v>0</v>
      </c>
      <c r="O20" s="33">
        <v>121</v>
      </c>
      <c r="P20" s="34" t="e">
        <f>F20+Лист1!#REF!</f>
        <v>#REF!</v>
      </c>
      <c r="Q20" s="35"/>
      <c r="R20" s="60"/>
    </row>
    <row r="21" spans="1:18" ht="19.5" customHeight="1">
      <c r="A21" s="61">
        <v>0</v>
      </c>
      <c r="B21" s="58" t="s">
        <v>20</v>
      </c>
      <c r="C21" s="61">
        <v>0</v>
      </c>
      <c r="D21" s="61">
        <v>0</v>
      </c>
      <c r="E21" s="61">
        <v>0</v>
      </c>
      <c r="F21" s="61">
        <v>0</v>
      </c>
      <c r="G21" s="61">
        <f t="shared" si="1"/>
        <v>0</v>
      </c>
      <c r="H21" s="61">
        <v>0</v>
      </c>
      <c r="I21" s="61">
        <f t="shared" si="2"/>
        <v>0</v>
      </c>
      <c r="J21" s="61">
        <v>0</v>
      </c>
      <c r="K21" s="79">
        <v>0</v>
      </c>
      <c r="L21" s="61">
        <f t="shared" si="4"/>
        <v>0</v>
      </c>
      <c r="M21" s="64">
        <v>0</v>
      </c>
      <c r="N21" s="66">
        <v>0</v>
      </c>
      <c r="O21" s="33"/>
      <c r="P21" s="34" t="e">
        <f>F21+Лист1!#REF!</f>
        <v>#REF!</v>
      </c>
      <c r="Q21" s="35"/>
      <c r="R21" s="60"/>
    </row>
    <row r="22" spans="1:18" ht="18.75" customHeight="1">
      <c r="A22" s="61">
        <v>0</v>
      </c>
      <c r="B22" s="58" t="s">
        <v>34</v>
      </c>
      <c r="C22" s="61">
        <v>0</v>
      </c>
      <c r="D22" s="61">
        <v>0</v>
      </c>
      <c r="E22" s="61">
        <v>0</v>
      </c>
      <c r="F22" s="61">
        <v>0</v>
      </c>
      <c r="G22" s="61">
        <f t="shared" si="1"/>
        <v>0</v>
      </c>
      <c r="H22" s="61">
        <v>0</v>
      </c>
      <c r="I22" s="61">
        <f t="shared" si="2"/>
        <v>0</v>
      </c>
      <c r="J22" s="61">
        <v>0</v>
      </c>
      <c r="K22" s="79">
        <v>0</v>
      </c>
      <c r="L22" s="61">
        <f>F22-K23</f>
        <v>-10324.5</v>
      </c>
      <c r="M22" s="64">
        <v>0</v>
      </c>
      <c r="N22" s="66">
        <v>0</v>
      </c>
      <c r="O22" s="33"/>
      <c r="P22" s="34" t="e">
        <f>F22+Лист1!#REF!</f>
        <v>#REF!</v>
      </c>
      <c r="Q22" s="35"/>
      <c r="R22" s="60"/>
    </row>
    <row r="23" spans="1:18" ht="18.75" customHeight="1">
      <c r="A23" s="61">
        <v>243.8</v>
      </c>
      <c r="B23" s="58" t="s">
        <v>11</v>
      </c>
      <c r="C23" s="61">
        <v>10324.5</v>
      </c>
      <c r="D23" s="61">
        <v>12210.7</v>
      </c>
      <c r="E23" s="61">
        <v>12210.7</v>
      </c>
      <c r="F23" s="61">
        <v>12210.7</v>
      </c>
      <c r="G23" s="61">
        <f t="shared" si="1"/>
        <v>0</v>
      </c>
      <c r="H23" s="61"/>
      <c r="I23" s="61">
        <f t="shared" si="2"/>
        <v>0</v>
      </c>
      <c r="J23" s="61">
        <f t="shared" si="3"/>
        <v>100</v>
      </c>
      <c r="K23" s="79">
        <v>10324.5</v>
      </c>
      <c r="L23" s="61">
        <f>F23-K25</f>
        <v>50.30000000000109</v>
      </c>
      <c r="M23" s="64">
        <f t="shared" si="0"/>
        <v>118.26916557702553</v>
      </c>
      <c r="N23" s="66">
        <v>500</v>
      </c>
      <c r="O23" s="33">
        <v>724.8</v>
      </c>
      <c r="P23" s="34" t="e">
        <f>F23+Лист1!#REF!</f>
        <v>#REF!</v>
      </c>
      <c r="Q23" s="35"/>
      <c r="R23" s="60"/>
    </row>
    <row r="24" spans="1:18" ht="27" customHeight="1">
      <c r="A24" s="61">
        <v>180.8</v>
      </c>
      <c r="B24" s="58" t="s">
        <v>31</v>
      </c>
      <c r="C24" s="61">
        <v>3079.4</v>
      </c>
      <c r="D24" s="61">
        <v>2428.7</v>
      </c>
      <c r="E24" s="61">
        <v>2428.7</v>
      </c>
      <c r="F24" s="61">
        <v>2636.8</v>
      </c>
      <c r="G24" s="61">
        <f t="shared" si="1"/>
        <v>208.10000000000036</v>
      </c>
      <c r="H24" s="61">
        <f>F24/E24*100</f>
        <v>108.56836990982832</v>
      </c>
      <c r="I24" s="61">
        <f t="shared" si="2"/>
        <v>208.10000000000036</v>
      </c>
      <c r="J24" s="61">
        <f t="shared" si="3"/>
        <v>108.56836990982832</v>
      </c>
      <c r="K24" s="79">
        <v>3079.4</v>
      </c>
      <c r="L24" s="61">
        <f>F24-K26</f>
        <v>2636.8</v>
      </c>
      <c r="M24" s="64">
        <f t="shared" si="0"/>
        <v>85.62707020848217</v>
      </c>
      <c r="N24" s="66">
        <v>202.4</v>
      </c>
      <c r="O24" s="33"/>
      <c r="P24" s="34" t="e">
        <f>F24+Лист1!#REF!</f>
        <v>#REF!</v>
      </c>
      <c r="Q24" s="35"/>
      <c r="R24" s="60"/>
    </row>
    <row r="25" spans="1:18" ht="16.5" customHeight="1">
      <c r="A25" s="61">
        <v>271.6</v>
      </c>
      <c r="B25" s="58" t="s">
        <v>15</v>
      </c>
      <c r="C25" s="61">
        <v>12160.4</v>
      </c>
      <c r="D25" s="61">
        <v>8290.4</v>
      </c>
      <c r="E25" s="61">
        <v>8290.4</v>
      </c>
      <c r="F25" s="61">
        <v>8447.8</v>
      </c>
      <c r="G25" s="61">
        <f t="shared" si="1"/>
        <v>157.39999999999964</v>
      </c>
      <c r="H25" s="61">
        <f>F25/E25*100</f>
        <v>101.89858149184599</v>
      </c>
      <c r="I25" s="61">
        <f t="shared" si="2"/>
        <v>157.39999999999964</v>
      </c>
      <c r="J25" s="61">
        <f t="shared" si="3"/>
        <v>101.89858149184599</v>
      </c>
      <c r="K25" s="79">
        <v>12160.4</v>
      </c>
      <c r="L25" s="61">
        <f>F25-K27</f>
        <v>5395.099999999999</v>
      </c>
      <c r="M25" s="64">
        <f t="shared" si="0"/>
        <v>69.46975428439853</v>
      </c>
      <c r="N25" s="66">
        <v>200</v>
      </c>
      <c r="O25" s="33">
        <v>100</v>
      </c>
      <c r="P25" s="34" t="e">
        <f>F25+Лист1!#REF!</f>
        <v>#REF!</v>
      </c>
      <c r="Q25" s="35"/>
      <c r="R25" s="60"/>
    </row>
    <row r="26" spans="1:18" ht="34.5" customHeight="1">
      <c r="A26" s="61">
        <v>0</v>
      </c>
      <c r="B26" s="58" t="s">
        <v>16</v>
      </c>
      <c r="C26" s="61">
        <v>0</v>
      </c>
      <c r="D26" s="61">
        <v>4.1</v>
      </c>
      <c r="E26" s="61">
        <v>4.1</v>
      </c>
      <c r="F26" s="61">
        <v>4.1</v>
      </c>
      <c r="G26" s="61">
        <f t="shared" si="1"/>
        <v>0</v>
      </c>
      <c r="H26" s="61">
        <v>0</v>
      </c>
      <c r="I26" s="61">
        <f t="shared" si="2"/>
        <v>0</v>
      </c>
      <c r="J26" s="61">
        <v>0</v>
      </c>
      <c r="K26" s="79">
        <v>0</v>
      </c>
      <c r="L26" s="61">
        <f t="shared" si="4"/>
        <v>4.1</v>
      </c>
      <c r="M26" s="64">
        <v>0</v>
      </c>
      <c r="N26" s="66">
        <v>0</v>
      </c>
      <c r="O26" s="33"/>
      <c r="P26" s="34" t="e">
        <f>F26+Лист1!#REF!</f>
        <v>#REF!</v>
      </c>
      <c r="Q26" s="35"/>
      <c r="R26" s="60"/>
    </row>
    <row r="27" spans="1:18" ht="26.25" customHeight="1">
      <c r="A27" s="61">
        <v>0</v>
      </c>
      <c r="B27" s="58" t="s">
        <v>29</v>
      </c>
      <c r="C27" s="61">
        <v>3052.7</v>
      </c>
      <c r="D27" s="61">
        <v>2684.9</v>
      </c>
      <c r="E27" s="61">
        <v>2684.9</v>
      </c>
      <c r="F27" s="61">
        <v>2915.5</v>
      </c>
      <c r="G27" s="61">
        <f t="shared" si="1"/>
        <v>230.5999999999999</v>
      </c>
      <c r="H27" s="61"/>
      <c r="I27" s="61">
        <f t="shared" si="2"/>
        <v>230.5999999999999</v>
      </c>
      <c r="J27" s="61">
        <f t="shared" si="3"/>
        <v>108.58877425602442</v>
      </c>
      <c r="K27" s="79">
        <v>3052.7</v>
      </c>
      <c r="L27" s="61">
        <f t="shared" si="4"/>
        <v>-137.19999999999982</v>
      </c>
      <c r="M27" s="64"/>
      <c r="N27" s="66">
        <v>0</v>
      </c>
      <c r="O27" s="33"/>
      <c r="P27" s="34" t="e">
        <f>F27+Лист1!#REF!</f>
        <v>#REF!</v>
      </c>
      <c r="Q27" s="35"/>
      <c r="R27" s="60"/>
    </row>
    <row r="28" spans="1:18" ht="21.75" customHeight="1">
      <c r="A28" s="61">
        <v>0</v>
      </c>
      <c r="B28" s="58" t="s">
        <v>47</v>
      </c>
      <c r="C28" s="61">
        <v>0</v>
      </c>
      <c r="D28" s="61">
        <v>281.5</v>
      </c>
      <c r="E28" s="61">
        <v>281.5</v>
      </c>
      <c r="F28" s="61">
        <v>281.5</v>
      </c>
      <c r="G28" s="61">
        <f t="shared" si="1"/>
        <v>0</v>
      </c>
      <c r="H28" s="61"/>
      <c r="I28" s="61">
        <f t="shared" si="2"/>
        <v>0</v>
      </c>
      <c r="J28" s="61">
        <f t="shared" si="3"/>
        <v>100</v>
      </c>
      <c r="K28" s="79"/>
      <c r="L28" s="61"/>
      <c r="M28" s="64"/>
      <c r="N28" s="66">
        <v>0</v>
      </c>
      <c r="O28" s="33"/>
      <c r="P28" s="34"/>
      <c r="Q28" s="35"/>
      <c r="R28" s="60"/>
    </row>
    <row r="29" spans="1:18" ht="18.75" customHeight="1">
      <c r="A29" s="61">
        <v>158</v>
      </c>
      <c r="B29" s="58" t="s">
        <v>18</v>
      </c>
      <c r="C29" s="61">
        <v>2614.4</v>
      </c>
      <c r="D29" s="61">
        <v>2028.3</v>
      </c>
      <c r="E29" s="61">
        <v>2028.3</v>
      </c>
      <c r="F29" s="61">
        <v>2204.3</v>
      </c>
      <c r="G29" s="61">
        <f t="shared" si="1"/>
        <v>176.00000000000023</v>
      </c>
      <c r="H29" s="61">
        <f>F29/E29*100</f>
        <v>108.6772173741557</v>
      </c>
      <c r="I29" s="61">
        <f t="shared" si="2"/>
        <v>176.00000000000023</v>
      </c>
      <c r="J29" s="61">
        <f t="shared" si="3"/>
        <v>108.6772173741557</v>
      </c>
      <c r="K29" s="79">
        <v>2614.4</v>
      </c>
      <c r="L29" s="61">
        <f t="shared" si="4"/>
        <v>-410.0999999999999</v>
      </c>
      <c r="M29" s="64">
        <f t="shared" si="0"/>
        <v>84.31380048959609</v>
      </c>
      <c r="N29" s="66">
        <v>105.5</v>
      </c>
      <c r="O29" s="33">
        <v>300.2</v>
      </c>
      <c r="P29" s="34" t="e">
        <f>F29+Лист1!#REF!</f>
        <v>#REF!</v>
      </c>
      <c r="Q29" s="35"/>
      <c r="R29" s="60"/>
    </row>
    <row r="30" spans="1:18" ht="11.25" customHeight="1">
      <c r="A30" s="61">
        <v>0</v>
      </c>
      <c r="B30" s="58" t="s">
        <v>12</v>
      </c>
      <c r="C30" s="61">
        <v>0</v>
      </c>
      <c r="D30" s="61">
        <v>0</v>
      </c>
      <c r="E30" s="61">
        <v>0</v>
      </c>
      <c r="F30" s="61"/>
      <c r="G30" s="61">
        <f t="shared" si="1"/>
        <v>0</v>
      </c>
      <c r="H30" s="61">
        <v>0</v>
      </c>
      <c r="I30" s="61">
        <f t="shared" si="2"/>
        <v>0</v>
      </c>
      <c r="J30" s="61">
        <v>0</v>
      </c>
      <c r="K30" s="79">
        <v>0</v>
      </c>
      <c r="L30" s="61">
        <f t="shared" si="4"/>
        <v>0</v>
      </c>
      <c r="M30" s="64">
        <v>0</v>
      </c>
      <c r="N30" s="66">
        <v>0</v>
      </c>
      <c r="O30" s="33"/>
      <c r="P30" s="34" t="e">
        <f>F30+Лист1!#REF!</f>
        <v>#REF!</v>
      </c>
      <c r="Q30" s="35"/>
      <c r="R30" s="60"/>
    </row>
    <row r="31" spans="1:19" ht="19.5" customHeight="1">
      <c r="A31" s="61">
        <v>491.4</v>
      </c>
      <c r="B31" s="58" t="s">
        <v>26</v>
      </c>
      <c r="C31" s="61">
        <v>2495.2</v>
      </c>
      <c r="D31" s="61">
        <v>2578.6</v>
      </c>
      <c r="E31" s="61">
        <v>2578.6</v>
      </c>
      <c r="F31" s="61">
        <v>2825.5</v>
      </c>
      <c r="G31" s="61">
        <f t="shared" si="1"/>
        <v>246.9000000000001</v>
      </c>
      <c r="H31" s="61">
        <f>F31/E31*100</f>
        <v>109.57496315830295</v>
      </c>
      <c r="I31" s="61">
        <f t="shared" si="2"/>
        <v>246.9000000000001</v>
      </c>
      <c r="J31" s="61">
        <f t="shared" si="3"/>
        <v>109.57496315830295</v>
      </c>
      <c r="K31" s="79">
        <v>2495.2</v>
      </c>
      <c r="L31" s="61">
        <f t="shared" si="4"/>
        <v>330.3000000000002</v>
      </c>
      <c r="M31" s="64">
        <f t="shared" si="0"/>
        <v>113.23741583840976</v>
      </c>
      <c r="N31" s="66">
        <v>211.2</v>
      </c>
      <c r="O31" s="33"/>
      <c r="P31" s="34" t="e">
        <f>F31+Лист1!#REF!</f>
        <v>#REF!</v>
      </c>
      <c r="Q31" s="35"/>
      <c r="R31" s="60"/>
      <c r="S31" s="75"/>
    </row>
    <row r="32" spans="1:18" ht="12" customHeight="1">
      <c r="A32" s="61">
        <v>0</v>
      </c>
      <c r="B32" s="58" t="s">
        <v>43</v>
      </c>
      <c r="C32" s="61">
        <v>0</v>
      </c>
      <c r="D32" s="61">
        <v>0</v>
      </c>
      <c r="E32" s="61">
        <v>0</v>
      </c>
      <c r="F32" s="61">
        <v>0</v>
      </c>
      <c r="G32" s="61">
        <f t="shared" si="1"/>
        <v>0</v>
      </c>
      <c r="H32" s="61">
        <v>0</v>
      </c>
      <c r="I32" s="61">
        <f t="shared" si="2"/>
        <v>0</v>
      </c>
      <c r="J32" s="61">
        <v>0</v>
      </c>
      <c r="K32" s="79"/>
      <c r="L32" s="61">
        <f t="shared" si="4"/>
        <v>0</v>
      </c>
      <c r="M32" s="64">
        <v>0</v>
      </c>
      <c r="N32" s="66">
        <v>0</v>
      </c>
      <c r="O32" s="33"/>
      <c r="P32" s="34" t="e">
        <f>F32+Лист1!#REF!</f>
        <v>#REF!</v>
      </c>
      <c r="Q32" s="35"/>
      <c r="R32" s="60"/>
    </row>
    <row r="33" spans="1:18" ht="31.5" customHeight="1">
      <c r="A33" s="67">
        <v>0</v>
      </c>
      <c r="B33" s="58" t="s">
        <v>33</v>
      </c>
      <c r="C33" s="61">
        <v>0</v>
      </c>
      <c r="D33" s="61">
        <v>0</v>
      </c>
      <c r="E33" s="61">
        <v>0</v>
      </c>
      <c r="F33" s="67">
        <v>0</v>
      </c>
      <c r="G33" s="61">
        <f>F33-E33</f>
        <v>0</v>
      </c>
      <c r="H33" s="61">
        <v>0</v>
      </c>
      <c r="I33" s="61">
        <f>F33-D33</f>
        <v>0</v>
      </c>
      <c r="J33" s="61">
        <v>0</v>
      </c>
      <c r="K33" s="80">
        <v>0</v>
      </c>
      <c r="L33" s="61">
        <f t="shared" si="4"/>
        <v>0</v>
      </c>
      <c r="M33" s="64">
        <v>0</v>
      </c>
      <c r="N33" s="66">
        <v>0</v>
      </c>
      <c r="O33" s="33"/>
      <c r="P33" s="34" t="e">
        <f>F33+Лист1!#REF!</f>
        <v>#REF!</v>
      </c>
      <c r="Q33" s="35"/>
      <c r="R33" s="60"/>
    </row>
    <row r="34" spans="1:18" s="74" customFormat="1" ht="13.5" customHeight="1">
      <c r="A34" s="68">
        <f>A6+A7+A8+A9+A10+A11+A12+A13+A14+A15+A16+A17+A18+A19+A20+A21+A22+A23+A24+A25+A26+A27+A29+A30+A31+A32+A33</f>
        <v>21804.9</v>
      </c>
      <c r="B34" s="72" t="s">
        <v>13</v>
      </c>
      <c r="C34" s="69">
        <f>SUM(C6:C33)</f>
        <v>515272.30000000016</v>
      </c>
      <c r="D34" s="69">
        <f>SUM(D6:D33)</f>
        <v>534410.8</v>
      </c>
      <c r="E34" s="69">
        <f>SUM(E6:E33)</f>
        <v>534410.8</v>
      </c>
      <c r="F34" s="69">
        <f>SUM(F6:F33)</f>
        <v>593155.2000000001</v>
      </c>
      <c r="G34" s="69">
        <f>SUM(G6:G33)</f>
        <v>58744.39999999997</v>
      </c>
      <c r="H34" s="69">
        <f>F34/E34*100</f>
        <v>110.99236766921628</v>
      </c>
      <c r="I34" s="69">
        <f>SUM(I6:I33)</f>
        <v>58744.39999999997</v>
      </c>
      <c r="J34" s="69">
        <f>F34/D34*100</f>
        <v>110.99236766921628</v>
      </c>
      <c r="K34" s="69">
        <f>SUM(K6:K33)</f>
        <v>515272.30000000016</v>
      </c>
      <c r="L34" s="69">
        <f>SUM(L6:L33)</f>
        <v>75565.59999999999</v>
      </c>
      <c r="M34" s="71">
        <f>F34/K34*100</f>
        <v>115.11490138321037</v>
      </c>
      <c r="N34" s="69">
        <f>SUM(N6:N33)</f>
        <v>22350.5</v>
      </c>
      <c r="O34" s="78">
        <f>SUM(O6:O33)</f>
        <v>22538.68696246339</v>
      </c>
      <c r="P34" s="78" t="e">
        <f>SUM(P6:P33)</f>
        <v>#REF!</v>
      </c>
      <c r="Q34" s="78">
        <f>SUM(Q6:Q33)</f>
        <v>0</v>
      </c>
      <c r="R34" s="73"/>
    </row>
    <row r="35" spans="1:17" s="8" customFormat="1" ht="11.25">
      <c r="A35" s="37"/>
      <c r="B35" s="59"/>
      <c r="C35" s="86" t="s">
        <v>21</v>
      </c>
      <c r="D35" s="86"/>
      <c r="E35" s="86"/>
      <c r="F35" s="81">
        <f>F6+F7+F8+F9+F10+F11+F12+F13+F14+F15+F16+F19+F20+F29+F31</f>
        <v>545468.9</v>
      </c>
      <c r="G35" s="70">
        <f>G6+G7+G8+G9+G10+G11+G12+G13+G14+G15+G16+G19+G20+G29+G31</f>
        <v>54732.699999999975</v>
      </c>
      <c r="H35" s="39"/>
      <c r="I35" s="39"/>
      <c r="J35" s="39"/>
      <c r="K35" s="40"/>
      <c r="L35" s="39"/>
      <c r="M35" s="41"/>
      <c r="N35" s="42"/>
      <c r="O35" s="43"/>
      <c r="P35" s="43"/>
      <c r="Q35" s="43"/>
    </row>
    <row r="36" spans="1:17" s="8" customFormat="1" ht="11.25">
      <c r="A36" s="82" t="s">
        <v>44</v>
      </c>
      <c r="B36" s="82"/>
      <c r="C36" s="82" t="s">
        <v>22</v>
      </c>
      <c r="D36" s="82"/>
      <c r="E36" s="82"/>
      <c r="F36" s="81">
        <f>F17+F18+F23+F25+F32</f>
        <v>41848.40000000001</v>
      </c>
      <c r="G36" s="38"/>
      <c r="H36" s="45"/>
      <c r="I36" s="46"/>
      <c r="J36" s="46"/>
      <c r="K36" s="47"/>
      <c r="L36" s="48"/>
      <c r="M36" s="49"/>
      <c r="N36" s="42"/>
      <c r="O36" s="44"/>
      <c r="P36" s="44"/>
      <c r="Q36" s="44"/>
    </row>
    <row r="37" spans="1:17" s="8" customFormat="1" ht="11.25">
      <c r="A37" s="29"/>
      <c r="B37" s="50"/>
      <c r="C37" s="87" t="s">
        <v>25</v>
      </c>
      <c r="D37" s="87"/>
      <c r="E37" s="87"/>
      <c r="F37" s="87"/>
      <c r="G37" s="51">
        <f>G27</f>
        <v>230.5999999999999</v>
      </c>
      <c r="H37" s="50"/>
      <c r="I37" s="50"/>
      <c r="J37" s="50"/>
      <c r="K37" s="52"/>
      <c r="L37" s="50"/>
      <c r="M37" s="50"/>
      <c r="N37" s="26"/>
      <c r="O37" s="44"/>
      <c r="P37" s="44"/>
      <c r="Q37" s="44"/>
    </row>
    <row r="38" spans="1:11" ht="12.75">
      <c r="A38" s="77"/>
      <c r="C38" s="83"/>
      <c r="D38" s="83"/>
      <c r="E38" s="83"/>
      <c r="F38" s="83"/>
      <c r="G38" s="54"/>
      <c r="I38" s="55"/>
      <c r="J38" s="55"/>
      <c r="K38" s="76"/>
    </row>
    <row r="39" ht="12.75">
      <c r="D39" s="57"/>
    </row>
    <row r="40" ht="12.75">
      <c r="D40" s="57"/>
    </row>
    <row r="42" ht="12.75">
      <c r="F42" s="55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6:B36"/>
    <mergeCell ref="C38:F38"/>
    <mergeCell ref="M4:M5"/>
    <mergeCell ref="N4:N5"/>
    <mergeCell ref="O4:O5"/>
    <mergeCell ref="C35:E35"/>
    <mergeCell ref="C36:E36"/>
    <mergeCell ref="C37:F37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14" customWidth="1"/>
    <col min="6" max="6" width="12.375" style="15" customWidth="1"/>
    <col min="7" max="7" width="12.375" style="19" customWidth="1"/>
    <col min="8" max="8" width="11.125" style="0" customWidth="1"/>
  </cols>
  <sheetData>
    <row r="1" spans="1:8" ht="24" customHeight="1">
      <c r="A1" s="92"/>
      <c r="B1" s="96" t="s">
        <v>35</v>
      </c>
      <c r="C1" s="96" t="s">
        <v>36</v>
      </c>
      <c r="D1" s="96" t="s">
        <v>38</v>
      </c>
      <c r="E1" s="96" t="s">
        <v>40</v>
      </c>
      <c r="F1" s="94" t="s">
        <v>37</v>
      </c>
      <c r="G1" s="91" t="s">
        <v>39</v>
      </c>
      <c r="H1" s="91" t="s">
        <v>41</v>
      </c>
    </row>
    <row r="2" spans="1:8" ht="24" customHeight="1" thickBot="1">
      <c r="A2" s="93"/>
      <c r="B2" s="97"/>
      <c r="C2" s="97"/>
      <c r="D2" s="97"/>
      <c r="E2" s="97"/>
      <c r="F2" s="95"/>
      <c r="G2" s="91"/>
      <c r="H2" s="91"/>
    </row>
    <row r="3" spans="1:8" ht="15.75">
      <c r="A3" s="1" t="s">
        <v>1</v>
      </c>
      <c r="B3" s="10">
        <v>87453.1</v>
      </c>
      <c r="C3" s="10">
        <v>107072.3</v>
      </c>
      <c r="D3" s="10">
        <v>128301.7</v>
      </c>
      <c r="E3" s="10">
        <v>149913.6</v>
      </c>
      <c r="F3" s="11">
        <f>C3-B3</f>
        <v>19619.199999999997</v>
      </c>
      <c r="G3" s="17">
        <f>D3-C3</f>
        <v>21229.399999999994</v>
      </c>
      <c r="H3" s="17">
        <f>E3-D3</f>
        <v>21611.90000000001</v>
      </c>
    </row>
    <row r="4" spans="1:8" ht="15.75">
      <c r="A4" s="1" t="s">
        <v>27</v>
      </c>
      <c r="B4" s="12">
        <v>3478.3</v>
      </c>
      <c r="C4" s="12">
        <v>4193.7</v>
      </c>
      <c r="D4" s="12">
        <v>5057.9</v>
      </c>
      <c r="E4" s="12">
        <v>5866</v>
      </c>
      <c r="F4" s="11">
        <f aca="true" t="shared" si="0" ref="F4:F29">C4-B4</f>
        <v>715.3999999999996</v>
      </c>
      <c r="G4" s="17">
        <f aca="true" t="shared" si="1" ref="G4:G28">D4-C4</f>
        <v>864.1999999999998</v>
      </c>
      <c r="H4" s="17">
        <f aca="true" t="shared" si="2" ref="H4:H28">E4-D4</f>
        <v>808.1000000000004</v>
      </c>
    </row>
    <row r="5" spans="1:8" ht="24">
      <c r="A5" s="2" t="s">
        <v>24</v>
      </c>
      <c r="B5" s="12">
        <v>0</v>
      </c>
      <c r="C5" s="12">
        <v>0</v>
      </c>
      <c r="D5" s="12"/>
      <c r="E5" s="12"/>
      <c r="F5" s="11">
        <f t="shared" si="0"/>
        <v>0</v>
      </c>
      <c r="G5" s="17">
        <f t="shared" si="1"/>
        <v>0</v>
      </c>
      <c r="H5" s="17">
        <f t="shared" si="2"/>
        <v>0</v>
      </c>
    </row>
    <row r="6" spans="1:8" ht="36">
      <c r="A6" s="2" t="s">
        <v>30</v>
      </c>
      <c r="B6" s="12">
        <v>95.1</v>
      </c>
      <c r="C6" s="12">
        <v>109.5</v>
      </c>
      <c r="D6" s="12">
        <v>130.1</v>
      </c>
      <c r="E6" s="12">
        <v>196.6</v>
      </c>
      <c r="F6" s="11">
        <f t="shared" si="0"/>
        <v>14.400000000000006</v>
      </c>
      <c r="G6" s="17">
        <f t="shared" si="1"/>
        <v>20.599999999999994</v>
      </c>
      <c r="H6" s="17">
        <f t="shared" si="2"/>
        <v>66.5</v>
      </c>
    </row>
    <row r="7" spans="1:8" ht="15.75">
      <c r="A7" s="3" t="s">
        <v>2</v>
      </c>
      <c r="B7" s="12">
        <v>20838.2</v>
      </c>
      <c r="C7" s="12">
        <v>21573.5</v>
      </c>
      <c r="D7" s="12">
        <v>29263.8</v>
      </c>
      <c r="E7" s="12">
        <v>30066.5</v>
      </c>
      <c r="F7" s="11">
        <f t="shared" si="0"/>
        <v>735.2999999999993</v>
      </c>
      <c r="G7" s="17">
        <f t="shared" si="1"/>
        <v>7690.299999999999</v>
      </c>
      <c r="H7" s="17">
        <f t="shared" si="2"/>
        <v>802.7000000000007</v>
      </c>
    </row>
    <row r="8" spans="1:8" ht="15.75">
      <c r="A8" s="1" t="s">
        <v>3</v>
      </c>
      <c r="B8" s="12">
        <v>243</v>
      </c>
      <c r="C8" s="12">
        <v>288.7</v>
      </c>
      <c r="D8" s="12">
        <v>156.9</v>
      </c>
      <c r="E8" s="12">
        <v>157.6</v>
      </c>
      <c r="F8" s="11">
        <f t="shared" si="0"/>
        <v>45.69999999999999</v>
      </c>
      <c r="G8" s="17">
        <f t="shared" si="1"/>
        <v>-131.79999999999998</v>
      </c>
      <c r="H8" s="17">
        <f t="shared" si="2"/>
        <v>0.6999999999999886</v>
      </c>
    </row>
    <row r="9" spans="1:8" ht="24">
      <c r="A9" s="3" t="s">
        <v>17</v>
      </c>
      <c r="B9" s="12">
        <v>346.4</v>
      </c>
      <c r="C9" s="12">
        <v>459.1</v>
      </c>
      <c r="D9" s="12">
        <v>812.5</v>
      </c>
      <c r="E9" s="12">
        <v>1290.8</v>
      </c>
      <c r="F9" s="11">
        <f t="shared" si="0"/>
        <v>112.70000000000005</v>
      </c>
      <c r="G9" s="17">
        <f t="shared" si="1"/>
        <v>353.4</v>
      </c>
      <c r="H9" s="17">
        <f t="shared" si="2"/>
        <v>478.29999999999995</v>
      </c>
    </row>
    <row r="10" spans="1:8" ht="24">
      <c r="A10" s="4" t="s">
        <v>14</v>
      </c>
      <c r="B10" s="12">
        <v>0</v>
      </c>
      <c r="C10" s="12">
        <v>0</v>
      </c>
      <c r="D10" s="12"/>
      <c r="E10" s="12"/>
      <c r="F10" s="11">
        <f t="shared" si="0"/>
        <v>0</v>
      </c>
      <c r="G10" s="17">
        <f t="shared" si="1"/>
        <v>0</v>
      </c>
      <c r="H10" s="17">
        <f t="shared" si="2"/>
        <v>0</v>
      </c>
    </row>
    <row r="11" spans="1:8" ht="15.75">
      <c r="A11" s="1" t="s">
        <v>4</v>
      </c>
      <c r="B11" s="12">
        <v>23503.2</v>
      </c>
      <c r="C11" s="12">
        <v>23785.6</v>
      </c>
      <c r="D11" s="12">
        <v>32168.7</v>
      </c>
      <c r="E11" s="12">
        <v>33490.3</v>
      </c>
      <c r="F11" s="11">
        <f t="shared" si="0"/>
        <v>282.3999999999978</v>
      </c>
      <c r="G11" s="17">
        <f t="shared" si="1"/>
        <v>8383.100000000002</v>
      </c>
      <c r="H11" s="17">
        <f t="shared" si="2"/>
        <v>1321.6000000000022</v>
      </c>
    </row>
    <row r="12" spans="1:8" ht="15.75">
      <c r="A12" s="1" t="s">
        <v>5</v>
      </c>
      <c r="B12" s="12">
        <v>2181.9</v>
      </c>
      <c r="C12" s="12">
        <v>2760.3</v>
      </c>
      <c r="D12" s="12">
        <v>3225.3</v>
      </c>
      <c r="E12" s="12">
        <v>3783.9</v>
      </c>
      <c r="F12" s="11">
        <f t="shared" si="0"/>
        <v>578.4000000000001</v>
      </c>
      <c r="G12" s="17">
        <f t="shared" si="1"/>
        <v>465</v>
      </c>
      <c r="H12" s="17">
        <f t="shared" si="2"/>
        <v>558.5999999999999</v>
      </c>
    </row>
    <row r="13" spans="1:8" ht="24">
      <c r="A13" s="5" t="s">
        <v>6</v>
      </c>
      <c r="B13" s="12">
        <v>0</v>
      </c>
      <c r="C13" s="12">
        <v>0</v>
      </c>
      <c r="D13" s="12"/>
      <c r="E13" s="12"/>
      <c r="F13" s="11">
        <f t="shared" si="0"/>
        <v>0</v>
      </c>
      <c r="G13" s="17">
        <f t="shared" si="1"/>
        <v>0</v>
      </c>
      <c r="H13" s="17">
        <f t="shared" si="2"/>
        <v>0</v>
      </c>
    </row>
    <row r="14" spans="1:8" ht="15.75">
      <c r="A14" s="1" t="s">
        <v>7</v>
      </c>
      <c r="B14" s="12">
        <v>2175.7</v>
      </c>
      <c r="C14" s="12">
        <v>2547</v>
      </c>
      <c r="D14" s="12">
        <v>2966.3</v>
      </c>
      <c r="E14" s="12">
        <v>3349.3</v>
      </c>
      <c r="F14" s="11">
        <f t="shared" si="0"/>
        <v>371.3000000000002</v>
      </c>
      <c r="G14" s="17">
        <f t="shared" si="1"/>
        <v>419.3000000000002</v>
      </c>
      <c r="H14" s="17">
        <f t="shared" si="2"/>
        <v>383</v>
      </c>
    </row>
    <row r="15" spans="1:8" ht="15.75">
      <c r="A15" s="1" t="s">
        <v>8</v>
      </c>
      <c r="B15" s="12">
        <v>4283.6</v>
      </c>
      <c r="C15" s="12">
        <v>5628.3</v>
      </c>
      <c r="D15" s="12">
        <v>7154.1</v>
      </c>
      <c r="E15" s="12">
        <v>8469.1</v>
      </c>
      <c r="F15" s="11">
        <f t="shared" si="0"/>
        <v>1344.6999999999998</v>
      </c>
      <c r="G15" s="17">
        <f t="shared" si="1"/>
        <v>1525.8000000000002</v>
      </c>
      <c r="H15" s="17">
        <f t="shared" si="2"/>
        <v>1315</v>
      </c>
    </row>
    <row r="16" spans="1:8" ht="24">
      <c r="A16" s="3" t="s">
        <v>9</v>
      </c>
      <c r="B16" s="12">
        <v>76</v>
      </c>
      <c r="C16" s="12">
        <v>206</v>
      </c>
      <c r="D16" s="12">
        <v>336</v>
      </c>
      <c r="E16" s="12">
        <v>486</v>
      </c>
      <c r="F16" s="11">
        <f t="shared" si="0"/>
        <v>130</v>
      </c>
      <c r="G16" s="17">
        <f t="shared" si="1"/>
        <v>130</v>
      </c>
      <c r="H16" s="17">
        <f t="shared" si="2"/>
        <v>150</v>
      </c>
    </row>
    <row r="17" spans="1:8" ht="24">
      <c r="A17" s="3" t="s">
        <v>10</v>
      </c>
      <c r="B17" s="12">
        <v>1288.6</v>
      </c>
      <c r="C17" s="12">
        <v>1288.6</v>
      </c>
      <c r="D17" s="12">
        <v>1496.3</v>
      </c>
      <c r="E17" s="12">
        <v>1499</v>
      </c>
      <c r="F17" s="11">
        <f t="shared" si="0"/>
        <v>0</v>
      </c>
      <c r="G17" s="17">
        <f t="shared" si="1"/>
        <v>207.70000000000005</v>
      </c>
      <c r="H17" s="17">
        <f t="shared" si="2"/>
        <v>2.7000000000000455</v>
      </c>
    </row>
    <row r="18" spans="1:8" ht="15.75">
      <c r="A18" s="6" t="s">
        <v>20</v>
      </c>
      <c r="B18" s="12">
        <v>0</v>
      </c>
      <c r="C18" s="12">
        <v>0</v>
      </c>
      <c r="D18" s="12"/>
      <c r="E18" s="12"/>
      <c r="F18" s="11">
        <f t="shared" si="0"/>
        <v>0</v>
      </c>
      <c r="G18" s="17">
        <f t="shared" si="1"/>
        <v>0</v>
      </c>
      <c r="H18" s="17">
        <f t="shared" si="2"/>
        <v>0</v>
      </c>
    </row>
    <row r="19" spans="1:8" ht="24">
      <c r="A19" s="7" t="s">
        <v>34</v>
      </c>
      <c r="B19" s="12">
        <v>0</v>
      </c>
      <c r="C19" s="12">
        <v>0</v>
      </c>
      <c r="D19" s="12"/>
      <c r="E19" s="12"/>
      <c r="F19" s="11">
        <f t="shared" si="0"/>
        <v>0</v>
      </c>
      <c r="G19" s="17">
        <f t="shared" si="1"/>
        <v>0</v>
      </c>
      <c r="H19" s="17">
        <f t="shared" si="2"/>
        <v>0</v>
      </c>
    </row>
    <row r="20" spans="1:8" ht="15.75">
      <c r="A20" s="3" t="s">
        <v>11</v>
      </c>
      <c r="B20" s="12">
        <v>3844.4</v>
      </c>
      <c r="C20" s="12">
        <v>4644.7</v>
      </c>
      <c r="D20" s="12">
        <v>6494.7</v>
      </c>
      <c r="E20" s="12">
        <v>12129.1</v>
      </c>
      <c r="F20" s="11">
        <f t="shared" si="0"/>
        <v>800.2999999999997</v>
      </c>
      <c r="G20" s="17">
        <f t="shared" si="1"/>
        <v>1850</v>
      </c>
      <c r="H20" s="17">
        <f t="shared" si="2"/>
        <v>5634.400000000001</v>
      </c>
    </row>
    <row r="21" spans="1:8" ht="24">
      <c r="A21" s="3" t="s">
        <v>31</v>
      </c>
      <c r="B21" s="12">
        <v>1244.8</v>
      </c>
      <c r="C21" s="12">
        <v>1528.3</v>
      </c>
      <c r="D21" s="12">
        <v>1687.8</v>
      </c>
      <c r="E21" s="12">
        <v>2027</v>
      </c>
      <c r="F21" s="11">
        <f t="shared" si="0"/>
        <v>283.5</v>
      </c>
      <c r="G21" s="17">
        <f t="shared" si="1"/>
        <v>159.5</v>
      </c>
      <c r="H21" s="17">
        <f t="shared" si="2"/>
        <v>339.20000000000005</v>
      </c>
    </row>
    <row r="22" spans="1:8" ht="24">
      <c r="A22" s="3" t="s">
        <v>15</v>
      </c>
      <c r="B22" s="12">
        <v>984.7</v>
      </c>
      <c r="C22" s="12">
        <v>1151.9</v>
      </c>
      <c r="D22" s="12">
        <v>1267.8</v>
      </c>
      <c r="E22" s="12">
        <v>1536.5</v>
      </c>
      <c r="F22" s="11">
        <f t="shared" si="0"/>
        <v>167.20000000000005</v>
      </c>
      <c r="G22" s="17">
        <f t="shared" si="1"/>
        <v>115.89999999999986</v>
      </c>
      <c r="H22" s="17">
        <f t="shared" si="2"/>
        <v>268.70000000000005</v>
      </c>
    </row>
    <row r="23" spans="1:8" ht="24">
      <c r="A23" s="3" t="s">
        <v>16</v>
      </c>
      <c r="B23" s="12">
        <v>0</v>
      </c>
      <c r="C23" s="12">
        <v>0</v>
      </c>
      <c r="D23" s="12"/>
      <c r="E23" s="12"/>
      <c r="F23" s="11">
        <f t="shared" si="0"/>
        <v>0</v>
      </c>
      <c r="G23" s="17">
        <f t="shared" si="1"/>
        <v>0</v>
      </c>
      <c r="H23" s="17">
        <f t="shared" si="2"/>
        <v>0</v>
      </c>
    </row>
    <row r="24" spans="1:8" ht="24">
      <c r="A24" s="3" t="s">
        <v>29</v>
      </c>
      <c r="B24" s="12">
        <v>749.7</v>
      </c>
      <c r="C24" s="12">
        <v>1266.5</v>
      </c>
      <c r="D24" s="12">
        <v>1447.7</v>
      </c>
      <c r="E24" s="12">
        <v>1509.9</v>
      </c>
      <c r="F24" s="11">
        <f t="shared" si="0"/>
        <v>516.8</v>
      </c>
      <c r="G24" s="17">
        <f t="shared" si="1"/>
        <v>181.20000000000005</v>
      </c>
      <c r="H24" s="17">
        <f t="shared" si="2"/>
        <v>62.200000000000045</v>
      </c>
    </row>
    <row r="25" spans="1:8" ht="24">
      <c r="A25" s="3" t="s">
        <v>18</v>
      </c>
      <c r="B25" s="12">
        <v>1972.1</v>
      </c>
      <c r="C25" s="12">
        <v>2427.8</v>
      </c>
      <c r="D25" s="12">
        <v>2819.4</v>
      </c>
      <c r="E25" s="12">
        <v>3209.1</v>
      </c>
      <c r="F25" s="11">
        <f t="shared" si="0"/>
        <v>455.7000000000003</v>
      </c>
      <c r="G25" s="17">
        <f t="shared" si="1"/>
        <v>391.5999999999999</v>
      </c>
      <c r="H25" s="17">
        <f t="shared" si="2"/>
        <v>389.6999999999998</v>
      </c>
    </row>
    <row r="26" spans="1:8" ht="15.75">
      <c r="A26" s="3" t="s">
        <v>12</v>
      </c>
      <c r="B26" s="12">
        <v>0</v>
      </c>
      <c r="C26" s="12">
        <v>0</v>
      </c>
      <c r="D26" s="12"/>
      <c r="E26" s="12"/>
      <c r="F26" s="11">
        <f t="shared" si="0"/>
        <v>0</v>
      </c>
      <c r="G26" s="17">
        <f t="shared" si="1"/>
        <v>0</v>
      </c>
      <c r="H26" s="17">
        <f t="shared" si="2"/>
        <v>0</v>
      </c>
    </row>
    <row r="27" spans="1:8" ht="15.75">
      <c r="A27" s="3" t="s">
        <v>26</v>
      </c>
      <c r="B27" s="12">
        <v>1542.4</v>
      </c>
      <c r="C27" s="12">
        <v>1722.9</v>
      </c>
      <c r="D27" s="12">
        <v>2251.3</v>
      </c>
      <c r="E27" s="12">
        <v>2363.3</v>
      </c>
      <c r="F27" s="11">
        <f t="shared" si="0"/>
        <v>180.5</v>
      </c>
      <c r="G27" s="17">
        <f t="shared" si="1"/>
        <v>528.4000000000001</v>
      </c>
      <c r="H27" s="17">
        <f t="shared" si="2"/>
        <v>112</v>
      </c>
    </row>
    <row r="28" spans="1:8" ht="15.75">
      <c r="A28" s="3" t="s">
        <v>32</v>
      </c>
      <c r="B28" s="12">
        <v>0</v>
      </c>
      <c r="C28" s="12">
        <v>0</v>
      </c>
      <c r="D28" s="12"/>
      <c r="E28" s="12"/>
      <c r="F28" s="11">
        <f t="shared" si="0"/>
        <v>0</v>
      </c>
      <c r="G28" s="17">
        <f t="shared" si="1"/>
        <v>0</v>
      </c>
      <c r="H28" s="17">
        <f t="shared" si="2"/>
        <v>0</v>
      </c>
    </row>
    <row r="29" spans="2:8" ht="15.75" hidden="1">
      <c r="B29" s="12"/>
      <c r="C29" s="12"/>
      <c r="D29" s="12"/>
      <c r="E29" s="12"/>
      <c r="F29" s="11">
        <f t="shared" si="0"/>
        <v>0</v>
      </c>
      <c r="G29" s="18"/>
      <c r="H29" s="21"/>
    </row>
    <row r="30" spans="1:8" ht="15.75">
      <c r="A30" s="18" t="s">
        <v>42</v>
      </c>
      <c r="B30" s="13">
        <f aca="true" t="shared" si="3" ref="B30:H30">SUM(B3:B29)</f>
        <v>156301.20000000004</v>
      </c>
      <c r="C30" s="13">
        <f t="shared" si="3"/>
        <v>182654.69999999998</v>
      </c>
      <c r="D30" s="13">
        <f t="shared" si="3"/>
        <v>227038.29999999996</v>
      </c>
      <c r="E30" s="13">
        <f t="shared" si="3"/>
        <v>261343.6</v>
      </c>
      <c r="F30" s="13">
        <f t="shared" si="3"/>
        <v>26353.5</v>
      </c>
      <c r="G30" s="16">
        <f t="shared" si="3"/>
        <v>44383.6</v>
      </c>
      <c r="H30" s="16">
        <f t="shared" si="3"/>
        <v>34305.299999999996</v>
      </c>
    </row>
    <row r="34" ht="15.75">
      <c r="E34" s="20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2023-01-10T11:06:25Z</cp:lastPrinted>
  <dcterms:created xsi:type="dcterms:W3CDTF">2008-01-22T08:41:08Z</dcterms:created>
  <dcterms:modified xsi:type="dcterms:W3CDTF">2023-01-10T11:10:55Z</dcterms:modified>
  <cp:category/>
  <cp:version/>
  <cp:contentType/>
  <cp:contentStatus/>
</cp:coreProperties>
</file>