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<sst xmlns="http://schemas.openxmlformats.org/spreadsheetml/2006/main" count="82" uniqueCount="57">
  <si>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</si>
  <si>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</si>
  <si>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</si>
  <si>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</si>
  <si>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</si>
  <si>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</si>
  <si>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</si>
  <si>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</si>
  <si>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</si>
  <si>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</si>
  <si>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</si>
  <si>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</si>
  <si>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</si>
  <si>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</si>
  <si>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</si>
  <si>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</si>
  <si>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</si>
  <si>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</si>
  <si>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</si>
  <si>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</si>
  <si>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</si>
  <si>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</si>
  <si>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</si>
  <si>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</si>
  <si>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</si>
  <si>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</si>
  <si>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</si>
  <si>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</si>
  <si>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</si>
  <si>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</si>
  <si>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</si>
  <si>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</si>
  <si>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</si>
  <si>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</si>
  <si>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</si>
  <si>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</si>
  <si>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</si>
  <si>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</si>
  <si>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</si>
  <si>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</si>
  <si>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</si>
  <si>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</si>
  <si>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</si>
  <si>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Невыясненные</t>
  </si>
  <si>
    <t>Евтихова Нина Леонтьевна</t>
  </si>
  <si>
    <t>Исполнено за 2021 г.</t>
  </si>
  <si>
    <t>План на 2022 год</t>
  </si>
  <si>
    <t>Административные платежи и сборы</t>
  </si>
  <si>
    <t xml:space="preserve">              о поступлении собственных доходов бюджета  городского округа город Клинцы Брянской области за январь - сентябрь 2022 года</t>
  </si>
  <si>
    <t>Факт октябрь 2021 г.</t>
  </si>
  <si>
    <t>План январь-сентябрь 2022 года</t>
  </si>
  <si>
    <t>Факт январь-сентябрь        2022 год</t>
  </si>
  <si>
    <t xml:space="preserve">%                 исполнения факта за январь-сентябрь 2022 г. к плану январь-сентябрь 2022 г.  </t>
  </si>
  <si>
    <t>% исполнения факта январь-сентябрь                2022 г. к годовому плану</t>
  </si>
  <si>
    <t>Исполнено за январь-сентябрь                2021 г.</t>
  </si>
  <si>
    <t>% испол           нения факта январь-сентябрь           2022 г. к факту январь-сентябрь               2021 г.</t>
  </si>
  <si>
    <t>План на октябрь 2022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</si>
</sst>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sz val="6"/>
      <name val="Arial Cyr"/>
      <family val="0"/>
    </font>
    <font>
      <b/>
      <sz val="10"/>
      <name val="Arial Cyr"/>
      <family val="0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" fontId="7" fillId="34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168" fontId="10" fillId="34" borderId="0" xfId="0" applyNumberFormat="1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13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4" fontId="9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168" fontId="7" fillId="34" borderId="0" xfId="0" applyNumberFormat="1" applyFont="1" applyFill="1" applyAlignment="1">
      <alignment horizontal="center" vertical="center"/>
    </xf>
    <xf numFmtId="4" fontId="8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/>
    </xf>
    <xf numFmtId="4" fontId="54" fillId="34" borderId="0" xfId="0" applyNumberFormat="1" applyFont="1" applyFill="1" applyBorder="1" applyAlignment="1">
      <alignment/>
    </xf>
    <xf numFmtId="4" fontId="53" fillId="34" borderId="0" xfId="0" applyNumberFormat="1" applyFont="1" applyFill="1" applyAlignment="1">
      <alignment/>
    </xf>
    <xf numFmtId="0" fontId="8" fillId="34" borderId="12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vertical="center"/>
    </xf>
    <xf numFmtId="168" fontId="0" fillId="34" borderId="0" xfId="0" applyNumberFormat="1" applyFill="1" applyAlignment="1">
      <alignment/>
    </xf>
    <xf numFmtId="4" fontId="7" fillId="34" borderId="15" xfId="0" applyNumberFormat="1" applyFont="1" applyFill="1" applyBorder="1" applyAlignment="1">
      <alignment horizontal="center"/>
    </xf>
    <xf numFmtId="168" fontId="8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4" fontId="12" fillId="34" borderId="12" xfId="0" applyNumberFormat="1" applyFont="1" applyFill="1" applyBorder="1" applyAlignment="1">
      <alignment horizontal="center" wrapText="1"/>
    </xf>
    <xf numFmtId="168" fontId="14" fillId="34" borderId="12" xfId="0" applyNumberFormat="1" applyFont="1" applyFill="1" applyBorder="1" applyAlignment="1">
      <alignment horizontal="center"/>
    </xf>
    <xf numFmtId="168" fontId="13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wrapText="1"/>
    </xf>
    <xf numFmtId="4" fontId="12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168" fontId="7" fillId="34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2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68" fontId="11" fillId="34" borderId="0" xfId="0" applyNumberFormat="1" applyFont="1" applyFill="1" applyAlignment="1">
      <alignment/>
    </xf>
    <xf numFmtId="168" fontId="15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4" fontId="0" fillId="0" borderId="0" xfId="0" applyNumberFormat="1" applyAlignment="1">
      <alignment/>
    </xf>
    <xf numFmtId="4" fontId="16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150" zoomScaleNormal="150" zoomScalePageLayoutView="0" workbookViewId="0" topLeftCell="A1">
      <selection activeCell="G4" sqref="G4:G5"/>
    </sheetView>
  </sheetViews>
  <sheetFormatPr defaultColWidth="9.00390625" defaultRowHeight="12.75"/>
  <cols>
    <col min="1" max="1" width="5.125" style="56" customWidth="1"/>
    <col min="2" max="2" width="14.625" style="29" customWidth="1"/>
    <col min="3" max="3" width="6.25390625" style="56" customWidth="1"/>
    <col min="4" max="4" width="6.75390625" style="56" customWidth="1"/>
    <col min="5" max="5" width="6.25390625" style="60" customWidth="1"/>
    <col min="6" max="7" width="6.375" style="29" customWidth="1"/>
    <col min="8" max="8" width="5.75390625" style="29" customWidth="1"/>
    <col min="9" max="9" width="6.625" style="29" customWidth="1"/>
    <col min="10" max="10" width="5.625" style="29" customWidth="1"/>
    <col min="11" max="11" width="6.875" style="58" customWidth="1"/>
    <col min="12" max="12" width="8.125" style="29" hidden="1" customWidth="1"/>
    <col min="13" max="13" width="7.00390625" style="32" customWidth="1"/>
    <col min="14" max="14" width="5.75390625" style="59" customWidth="1"/>
    <col min="15" max="17" width="10.125" style="46" hidden="1" customWidth="1"/>
    <col min="18" max="18" width="9.125" style="28" customWidth="1"/>
    <col min="19" max="19" width="12.625" style="0" customWidth="1"/>
  </cols>
  <sheetData>
    <row r="1" spans="1:18" s="22" customFormat="1" ht="9" customHeight="1">
      <c r="A1" s="2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6"/>
      <c r="O1" s="27"/>
      <c r="P1" s="27"/>
      <c r="Q1" s="27"/>
      <c r="R1" s="28"/>
    </row>
    <row r="2" spans="1:18" s="22" customFormat="1" ht="9" customHeight="1">
      <c r="A2" s="29"/>
      <c r="B2" s="92" t="s">
        <v>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6"/>
      <c r="O2" s="28"/>
      <c r="P2" s="28"/>
      <c r="Q2" s="28"/>
      <c r="R2" s="28"/>
    </row>
    <row r="3" spans="1:18" s="22" customFormat="1" ht="9" customHeight="1">
      <c r="A3" s="29"/>
      <c r="B3" s="29"/>
      <c r="C3" s="93"/>
      <c r="D3" s="93"/>
      <c r="E3" s="93"/>
      <c r="F3" s="93"/>
      <c r="G3" s="93"/>
      <c r="H3" s="93"/>
      <c r="I3" s="93"/>
      <c r="J3" s="30"/>
      <c r="K3" s="31"/>
      <c r="L3" s="32"/>
      <c r="M3" s="32"/>
      <c r="N3" s="26"/>
      <c r="O3" s="28"/>
      <c r="P3" s="28"/>
      <c r="Q3" s="28"/>
      <c r="R3" s="28"/>
    </row>
    <row r="4" spans="1:17" s="24" customFormat="1" ht="46.5" customHeight="1">
      <c r="A4" s="87" t="s">
        <v>49</v>
      </c>
      <c r="B4" s="94"/>
      <c r="C4" s="87" t="s">
        <v>45</v>
      </c>
      <c r="D4" s="87" t="s">
        <v>46</v>
      </c>
      <c r="E4" s="88" t="s">
        <v>50</v>
      </c>
      <c r="F4" s="87" t="s">
        <v>51</v>
      </c>
      <c r="G4" s="87" t="s">
        <v>28</v>
      </c>
      <c r="H4" s="87" t="s">
        <v>52</v>
      </c>
      <c r="I4" s="87" t="s">
        <v>19</v>
      </c>
      <c r="J4" s="87" t="s">
        <v>53</v>
      </c>
      <c r="K4" s="88" t="s">
        <v>54</v>
      </c>
      <c r="L4" s="87"/>
      <c r="M4" s="87" t="s">
        <v>55</v>
      </c>
      <c r="N4" s="88" t="s">
        <v>56</v>
      </c>
      <c r="O4" s="89" t="s">
        <v>23</v>
      </c>
      <c r="P4" s="23"/>
      <c r="Q4" s="23"/>
    </row>
    <row r="5" spans="1:17" s="24" customFormat="1" ht="39" customHeight="1">
      <c r="A5" s="87"/>
      <c r="B5" s="94"/>
      <c r="C5" s="87"/>
      <c r="D5" s="87"/>
      <c r="E5" s="88"/>
      <c r="F5" s="87"/>
      <c r="G5" s="87"/>
      <c r="H5" s="87"/>
      <c r="I5" s="87"/>
      <c r="J5" s="87"/>
      <c r="K5" s="88"/>
      <c r="L5" s="87"/>
      <c r="M5" s="87"/>
      <c r="N5" s="88"/>
      <c r="O5" s="89"/>
      <c r="P5" s="23"/>
      <c r="Q5" s="23"/>
    </row>
    <row r="6" spans="1:19" s="9" customFormat="1" ht="13.5" customHeight="1">
      <c r="A6" s="65">
        <v>28397.2</v>
      </c>
      <c r="B6" s="66" t="s">
        <v>1</v>
      </c>
      <c r="C6" s="65">
        <v>330785.2</v>
      </c>
      <c r="D6" s="65">
        <v>348357.5</v>
      </c>
      <c r="E6" s="67">
        <v>247553.6</v>
      </c>
      <c r="F6" s="65">
        <v>255655.1</v>
      </c>
      <c r="G6" s="65">
        <f>F6-E6</f>
        <v>8101.5</v>
      </c>
      <c r="H6" s="65">
        <f>F6/E6*100</f>
        <v>103.27262459523918</v>
      </c>
      <c r="I6" s="65">
        <f>F6-D6</f>
        <v>-92702.4</v>
      </c>
      <c r="J6" s="65">
        <f>F6/D6*100</f>
        <v>73.38871705073093</v>
      </c>
      <c r="K6" s="68">
        <v>220636</v>
      </c>
      <c r="L6" s="65">
        <f>F6-K6</f>
        <v>35019.100000000006</v>
      </c>
      <c r="M6" s="69">
        <f aca="true" t="shared" si="0" ref="M6:M31">F6/K6*100</f>
        <v>115.87188854040139</v>
      </c>
      <c r="N6" s="67">
        <v>29053.2</v>
      </c>
      <c r="O6" s="33">
        <f>A6*M6/100</f>
        <v>32904.37193259486</v>
      </c>
      <c r="P6" s="34" t="e">
        <f>F6+Лист1!#REF!</f>
        <v>#REF!</v>
      </c>
      <c r="Q6" s="35"/>
      <c r="R6" s="36"/>
      <c r="S6" s="63"/>
    </row>
    <row r="7" spans="1:19" s="9" customFormat="1" ht="13.5" customHeight="1">
      <c r="A7" s="65">
        <v>1052.3</v>
      </c>
      <c r="B7" s="66" t="s">
        <v>27</v>
      </c>
      <c r="C7" s="65">
        <v>11562.9</v>
      </c>
      <c r="D7" s="65">
        <v>14081.4</v>
      </c>
      <c r="E7" s="67">
        <v>10594</v>
      </c>
      <c r="F7" s="65">
        <v>10177.9</v>
      </c>
      <c r="G7" s="65">
        <f aca="true" t="shared" si="1" ref="G7:G32">F7-E7</f>
        <v>-416.10000000000036</v>
      </c>
      <c r="H7" s="65">
        <f>F7/E7*100</f>
        <v>96.07230507834623</v>
      </c>
      <c r="I7" s="65">
        <f aca="true" t="shared" si="2" ref="I7:I32">F7-D7</f>
        <v>-3903.5</v>
      </c>
      <c r="J7" s="65">
        <f aca="true" t="shared" si="3" ref="J7:J31">F7/D7*100</f>
        <v>72.27903475506696</v>
      </c>
      <c r="K7" s="68">
        <v>8412.6</v>
      </c>
      <c r="L7" s="65"/>
      <c r="M7" s="69">
        <f t="shared" si="0"/>
        <v>120.98400019019088</v>
      </c>
      <c r="N7" s="67">
        <v>1228</v>
      </c>
      <c r="O7" s="33"/>
      <c r="P7" s="34" t="e">
        <f>F7+Лист1!#REF!</f>
        <v>#REF!</v>
      </c>
      <c r="Q7" s="35"/>
      <c r="R7" s="36"/>
      <c r="S7" s="63"/>
    </row>
    <row r="8" spans="1:19" s="9" customFormat="1" ht="29.25" customHeight="1">
      <c r="A8" s="65">
        <v>0</v>
      </c>
      <c r="B8" s="70" t="s">
        <v>24</v>
      </c>
      <c r="C8" s="65">
        <v>0</v>
      </c>
      <c r="D8" s="65">
        <v>0</v>
      </c>
      <c r="E8" s="71">
        <v>0</v>
      </c>
      <c r="F8" s="65">
        <v>0</v>
      </c>
      <c r="G8" s="65">
        <f t="shared" si="1"/>
        <v>0</v>
      </c>
      <c r="H8" s="65">
        <v>0</v>
      </c>
      <c r="I8" s="65">
        <f t="shared" si="2"/>
        <v>0</v>
      </c>
      <c r="J8" s="65">
        <v>0</v>
      </c>
      <c r="K8" s="68">
        <v>0</v>
      </c>
      <c r="L8" s="65">
        <f aca="true" t="shared" si="4" ref="L8:L33">F8-K8</f>
        <v>0</v>
      </c>
      <c r="M8" s="69">
        <v>0</v>
      </c>
      <c r="N8" s="71">
        <v>0</v>
      </c>
      <c r="O8" s="33">
        <f>A8*M8/100</f>
        <v>0</v>
      </c>
      <c r="P8" s="34" t="e">
        <f>F8+Лист1!#REF!</f>
        <v>#REF!</v>
      </c>
      <c r="Q8" s="35"/>
      <c r="R8" s="36"/>
      <c r="S8" s="63"/>
    </row>
    <row r="9" spans="1:19" ht="34.5" customHeight="1">
      <c r="A9" s="65">
        <v>643.6</v>
      </c>
      <c r="B9" s="70" t="s">
        <v>30</v>
      </c>
      <c r="C9" s="65">
        <v>20876</v>
      </c>
      <c r="D9" s="65">
        <v>25644</v>
      </c>
      <c r="E9" s="71">
        <v>10891.7</v>
      </c>
      <c r="F9" s="65">
        <v>11762.4</v>
      </c>
      <c r="G9" s="65">
        <f t="shared" si="1"/>
        <v>870.6999999999989</v>
      </c>
      <c r="H9" s="65"/>
      <c r="I9" s="65">
        <f t="shared" si="2"/>
        <v>-13881.6</v>
      </c>
      <c r="J9" s="65">
        <f t="shared" si="3"/>
        <v>45.868039307440334</v>
      </c>
      <c r="K9" s="68">
        <v>11442.1</v>
      </c>
      <c r="L9" s="65"/>
      <c r="M9" s="69">
        <f t="shared" si="0"/>
        <v>102.7993113152306</v>
      </c>
      <c r="N9" s="71">
        <v>612.6</v>
      </c>
      <c r="O9" s="37">
        <v>0</v>
      </c>
      <c r="P9" s="34" t="e">
        <f>F9+Лист1!#REF!</f>
        <v>#REF!</v>
      </c>
      <c r="Q9" s="35"/>
      <c r="R9" s="36"/>
      <c r="S9" s="63"/>
    </row>
    <row r="10" spans="1:19" ht="18.75" customHeight="1">
      <c r="A10" s="65">
        <v>14.9</v>
      </c>
      <c r="B10" s="61" t="s">
        <v>2</v>
      </c>
      <c r="C10" s="65">
        <v>8202.6</v>
      </c>
      <c r="D10" s="65">
        <v>0</v>
      </c>
      <c r="E10" s="71">
        <v>0</v>
      </c>
      <c r="F10" s="65">
        <v>17.6</v>
      </c>
      <c r="G10" s="65">
        <f t="shared" si="1"/>
        <v>17.6</v>
      </c>
      <c r="H10" s="65"/>
      <c r="I10" s="65">
        <f t="shared" si="2"/>
        <v>17.6</v>
      </c>
      <c r="J10" s="65"/>
      <c r="K10" s="68">
        <v>8161.4</v>
      </c>
      <c r="L10" s="65">
        <f t="shared" si="4"/>
        <v>-8143.799999999999</v>
      </c>
      <c r="M10" s="69">
        <f t="shared" si="0"/>
        <v>0.21564927585953392</v>
      </c>
      <c r="N10" s="71">
        <v>0</v>
      </c>
      <c r="O10" s="33">
        <f>A10*M10/100</f>
        <v>0.03213174210307055</v>
      </c>
      <c r="P10" s="34" t="e">
        <f>F10+Лист1!#REF!</f>
        <v>#REF!</v>
      </c>
      <c r="Q10" s="35"/>
      <c r="R10" s="36"/>
      <c r="S10" s="63"/>
    </row>
    <row r="11" spans="1:19" ht="13.5" customHeight="1">
      <c r="A11" s="65">
        <v>6.4</v>
      </c>
      <c r="B11" s="66" t="s">
        <v>3</v>
      </c>
      <c r="C11" s="65">
        <v>745.8</v>
      </c>
      <c r="D11" s="65">
        <v>569.8</v>
      </c>
      <c r="E11" s="71">
        <v>564.9</v>
      </c>
      <c r="F11" s="65">
        <v>-98.9</v>
      </c>
      <c r="G11" s="65">
        <f t="shared" si="1"/>
        <v>-663.8</v>
      </c>
      <c r="H11" s="65"/>
      <c r="I11" s="65">
        <f t="shared" si="2"/>
        <v>-668.6999999999999</v>
      </c>
      <c r="J11" s="65">
        <f t="shared" si="3"/>
        <v>-17.35696735696736</v>
      </c>
      <c r="K11" s="68">
        <v>739.1</v>
      </c>
      <c r="L11" s="65">
        <f t="shared" si="4"/>
        <v>-838</v>
      </c>
      <c r="M11" s="69"/>
      <c r="N11" s="71">
        <v>4.9</v>
      </c>
      <c r="O11" s="33">
        <v>2.5</v>
      </c>
      <c r="P11" s="34" t="e">
        <f>F11+Лист1!#REF!</f>
        <v>#REF!</v>
      </c>
      <c r="Q11" s="35"/>
      <c r="R11" s="36"/>
      <c r="S11" s="63"/>
    </row>
    <row r="12" spans="1:19" ht="21" customHeight="1">
      <c r="A12" s="65">
        <v>4979</v>
      </c>
      <c r="B12" s="61" t="s">
        <v>17</v>
      </c>
      <c r="C12" s="65">
        <v>38665.7</v>
      </c>
      <c r="D12" s="65">
        <v>37687.7</v>
      </c>
      <c r="E12" s="71">
        <v>6254.4</v>
      </c>
      <c r="F12" s="65">
        <v>4355.4</v>
      </c>
      <c r="G12" s="65">
        <f t="shared" si="1"/>
        <v>-1899</v>
      </c>
      <c r="H12" s="65">
        <f>F12/E12*100</f>
        <v>69.63737528779738</v>
      </c>
      <c r="I12" s="65">
        <f t="shared" si="2"/>
        <v>-33332.299999999996</v>
      </c>
      <c r="J12" s="65">
        <f t="shared" si="3"/>
        <v>11.556555587101363</v>
      </c>
      <c r="K12" s="68">
        <v>5805.2</v>
      </c>
      <c r="L12" s="65">
        <f t="shared" si="4"/>
        <v>-1449.8000000000002</v>
      </c>
      <c r="M12" s="69">
        <f t="shared" si="0"/>
        <v>75.02583890305243</v>
      </c>
      <c r="N12" s="71">
        <v>5303.5</v>
      </c>
      <c r="O12" s="33">
        <v>0</v>
      </c>
      <c r="P12" s="34" t="e">
        <f>F12+Лист1!#REF!</f>
        <v>#REF!</v>
      </c>
      <c r="Q12" s="35"/>
      <c r="R12" s="36"/>
      <c r="S12" s="63"/>
    </row>
    <row r="13" spans="1:19" ht="25.5" customHeight="1">
      <c r="A13" s="65">
        <v>0</v>
      </c>
      <c r="B13" s="61" t="s">
        <v>14</v>
      </c>
      <c r="C13" s="65">
        <v>0</v>
      </c>
      <c r="D13" s="65">
        <v>0</v>
      </c>
      <c r="E13" s="71">
        <v>0</v>
      </c>
      <c r="F13" s="65">
        <v>0</v>
      </c>
      <c r="G13" s="65">
        <f t="shared" si="1"/>
        <v>0</v>
      </c>
      <c r="H13" s="65">
        <v>0</v>
      </c>
      <c r="I13" s="65">
        <f t="shared" si="2"/>
        <v>0</v>
      </c>
      <c r="J13" s="65">
        <v>0</v>
      </c>
      <c r="K13" s="68">
        <v>0</v>
      </c>
      <c r="L13" s="65">
        <f t="shared" si="4"/>
        <v>0</v>
      </c>
      <c r="M13" s="69">
        <v>0</v>
      </c>
      <c r="N13" s="71">
        <v>0</v>
      </c>
      <c r="O13" s="33">
        <v>1</v>
      </c>
      <c r="P13" s="34" t="e">
        <f>F13+Лист1!#REF!</f>
        <v>#REF!</v>
      </c>
      <c r="Q13" s="35"/>
      <c r="R13" s="36"/>
      <c r="S13" s="63"/>
    </row>
    <row r="14" spans="1:19" ht="13.5" customHeight="1">
      <c r="A14" s="65">
        <v>8346.9</v>
      </c>
      <c r="B14" s="66" t="s">
        <v>4</v>
      </c>
      <c r="C14" s="65">
        <v>48232.4</v>
      </c>
      <c r="D14" s="65">
        <v>43458.6</v>
      </c>
      <c r="E14" s="71">
        <v>29949.7</v>
      </c>
      <c r="F14" s="65">
        <v>31466.6</v>
      </c>
      <c r="G14" s="65">
        <f t="shared" si="1"/>
        <v>1516.8999999999978</v>
      </c>
      <c r="H14" s="65">
        <f>F14/E14*100</f>
        <v>105.0648253571822</v>
      </c>
      <c r="I14" s="65">
        <f t="shared" si="2"/>
        <v>-11992</v>
      </c>
      <c r="J14" s="65">
        <f t="shared" si="3"/>
        <v>72.40592195790937</v>
      </c>
      <c r="K14" s="68">
        <v>30814.4</v>
      </c>
      <c r="L14" s="65">
        <f t="shared" si="4"/>
        <v>652.1999999999971</v>
      </c>
      <c r="M14" s="69">
        <f t="shared" si="0"/>
        <v>102.11654291500076</v>
      </c>
      <c r="N14" s="71">
        <v>8015.9</v>
      </c>
      <c r="O14" s="33">
        <f>A14*M14/100</f>
        <v>8523.565720572198</v>
      </c>
      <c r="P14" s="34" t="e">
        <f>F14+Лист1!#REF!</f>
        <v>#REF!</v>
      </c>
      <c r="Q14" s="35"/>
      <c r="R14" s="36"/>
      <c r="S14" s="63"/>
    </row>
    <row r="15" spans="1:19" ht="13.5" customHeight="1">
      <c r="A15" s="65">
        <v>462.7</v>
      </c>
      <c r="B15" s="66" t="s">
        <v>5</v>
      </c>
      <c r="C15" s="65">
        <v>6783.5</v>
      </c>
      <c r="D15" s="65">
        <v>7014.2</v>
      </c>
      <c r="E15" s="71">
        <v>5021.7</v>
      </c>
      <c r="F15" s="65">
        <v>6161.6</v>
      </c>
      <c r="G15" s="65">
        <f t="shared" si="1"/>
        <v>1139.9000000000005</v>
      </c>
      <c r="H15" s="65">
        <f>F15/E15*100</f>
        <v>122.69948423840533</v>
      </c>
      <c r="I15" s="65">
        <f t="shared" si="2"/>
        <v>-852.5999999999995</v>
      </c>
      <c r="J15" s="65">
        <f t="shared" si="3"/>
        <v>87.84465797952726</v>
      </c>
      <c r="K15" s="68">
        <v>4881.9</v>
      </c>
      <c r="L15" s="65">
        <f t="shared" si="4"/>
        <v>1279.7000000000007</v>
      </c>
      <c r="M15" s="69">
        <f t="shared" si="0"/>
        <v>126.21315471435304</v>
      </c>
      <c r="N15" s="71">
        <v>481.8</v>
      </c>
      <c r="O15" s="33">
        <f>A15*M15/100</f>
        <v>583.9882668633115</v>
      </c>
      <c r="P15" s="34" t="e">
        <f>F15+Лист1!#REF!</f>
        <v>#REF!</v>
      </c>
      <c r="Q15" s="35"/>
      <c r="R15" s="36"/>
      <c r="S15" s="63"/>
    </row>
    <row r="16" spans="1:19" ht="34.5" customHeight="1">
      <c r="A16" s="65">
        <v>-0.5</v>
      </c>
      <c r="B16" s="61" t="s">
        <v>6</v>
      </c>
      <c r="C16" s="65">
        <v>-5.2</v>
      </c>
      <c r="D16" s="65">
        <v>0</v>
      </c>
      <c r="E16" s="71">
        <v>0</v>
      </c>
      <c r="F16" s="65">
        <v>0</v>
      </c>
      <c r="G16" s="65">
        <f t="shared" si="1"/>
        <v>0</v>
      </c>
      <c r="H16" s="65">
        <v>0</v>
      </c>
      <c r="I16" s="65">
        <f t="shared" si="2"/>
        <v>0</v>
      </c>
      <c r="J16" s="65">
        <v>0</v>
      </c>
      <c r="K16" s="68">
        <v>0</v>
      </c>
      <c r="L16" s="65">
        <f t="shared" si="4"/>
        <v>0</v>
      </c>
      <c r="M16" s="69">
        <v>0</v>
      </c>
      <c r="N16" s="71">
        <v>0</v>
      </c>
      <c r="O16" s="33"/>
      <c r="P16" s="34" t="e">
        <f>F16+Лист1!#REF!</f>
        <v>#REF!</v>
      </c>
      <c r="Q16" s="35"/>
      <c r="R16" s="36"/>
      <c r="S16" s="63"/>
    </row>
    <row r="17" spans="1:19" ht="13.5" customHeight="1">
      <c r="A17" s="65">
        <v>516.1</v>
      </c>
      <c r="B17" s="66" t="s">
        <v>7</v>
      </c>
      <c r="C17" s="65">
        <v>6100</v>
      </c>
      <c r="D17" s="65">
        <v>4744.8</v>
      </c>
      <c r="E17" s="71">
        <v>3494.1</v>
      </c>
      <c r="F17" s="65">
        <v>4451</v>
      </c>
      <c r="G17" s="65">
        <f t="shared" si="1"/>
        <v>956.9000000000001</v>
      </c>
      <c r="H17" s="65">
        <f>F17/E17*100</f>
        <v>127.38616524999284</v>
      </c>
      <c r="I17" s="65">
        <f t="shared" si="2"/>
        <v>-293.8000000000002</v>
      </c>
      <c r="J17" s="65">
        <f t="shared" si="3"/>
        <v>93.8079581858034</v>
      </c>
      <c r="K17" s="68">
        <v>4433.5</v>
      </c>
      <c r="L17" s="65">
        <f t="shared" si="4"/>
        <v>17.5</v>
      </c>
      <c r="M17" s="69">
        <f t="shared" si="0"/>
        <v>100.39472200293223</v>
      </c>
      <c r="N17" s="71">
        <v>395.4</v>
      </c>
      <c r="O17" s="33">
        <v>225</v>
      </c>
      <c r="P17" s="34" t="e">
        <f>F17+Лист1!#REF!</f>
        <v>#REF!</v>
      </c>
      <c r="Q17" s="35"/>
      <c r="R17" s="36"/>
      <c r="S17" s="63"/>
    </row>
    <row r="18" spans="1:19" ht="13.5" customHeight="1">
      <c r="A18" s="65">
        <v>1047.2</v>
      </c>
      <c r="B18" s="66" t="s">
        <v>8</v>
      </c>
      <c r="C18" s="65">
        <v>7456.9</v>
      </c>
      <c r="D18" s="65">
        <v>8629.5</v>
      </c>
      <c r="E18" s="71">
        <v>6246</v>
      </c>
      <c r="F18" s="65">
        <v>8014.5</v>
      </c>
      <c r="G18" s="65">
        <f t="shared" si="1"/>
        <v>1768.5</v>
      </c>
      <c r="H18" s="65">
        <f>F18/E18*100</f>
        <v>128.314121037464</v>
      </c>
      <c r="I18" s="65">
        <f t="shared" si="2"/>
        <v>-615</v>
      </c>
      <c r="J18" s="65">
        <f t="shared" si="3"/>
        <v>92.87328350425865</v>
      </c>
      <c r="K18" s="68">
        <v>5449.8</v>
      </c>
      <c r="L18" s="65">
        <f t="shared" si="4"/>
        <v>2564.7</v>
      </c>
      <c r="M18" s="69">
        <f t="shared" si="0"/>
        <v>147.06044258504897</v>
      </c>
      <c r="N18" s="71">
        <v>1000</v>
      </c>
      <c r="O18" s="33">
        <v>1500</v>
      </c>
      <c r="P18" s="34" t="e">
        <f>F18+Лист1!#REF!</f>
        <v>#REF!</v>
      </c>
      <c r="Q18" s="35"/>
      <c r="R18" s="36"/>
      <c r="S18" s="63"/>
    </row>
    <row r="19" spans="1:19" ht="21" customHeight="1">
      <c r="A19" s="65">
        <v>0</v>
      </c>
      <c r="B19" s="61" t="s">
        <v>9</v>
      </c>
      <c r="C19" s="65">
        <v>0</v>
      </c>
      <c r="D19" s="65">
        <v>0</v>
      </c>
      <c r="E19" s="71">
        <v>0</v>
      </c>
      <c r="F19" s="65">
        <v>0</v>
      </c>
      <c r="G19" s="65">
        <f t="shared" si="1"/>
        <v>0</v>
      </c>
      <c r="H19" s="65">
        <v>0</v>
      </c>
      <c r="I19" s="65">
        <f t="shared" si="2"/>
        <v>0</v>
      </c>
      <c r="J19" s="65">
        <v>0</v>
      </c>
      <c r="K19" s="68">
        <v>0</v>
      </c>
      <c r="L19" s="65">
        <f t="shared" si="4"/>
        <v>0</v>
      </c>
      <c r="M19" s="69">
        <v>0</v>
      </c>
      <c r="N19" s="71">
        <v>0</v>
      </c>
      <c r="O19" s="33"/>
      <c r="P19" s="34" t="e">
        <f>F19+Лист1!#REF!</f>
        <v>#REF!</v>
      </c>
      <c r="Q19" s="35"/>
      <c r="R19" s="36"/>
      <c r="S19" s="63"/>
    </row>
    <row r="20" spans="1:19" ht="20.25" customHeight="1">
      <c r="A20" s="65">
        <v>465.1</v>
      </c>
      <c r="B20" s="61" t="s">
        <v>10</v>
      </c>
      <c r="C20" s="65">
        <v>2139.9</v>
      </c>
      <c r="D20" s="65">
        <v>3058.2</v>
      </c>
      <c r="E20" s="71">
        <v>2779.7</v>
      </c>
      <c r="F20" s="65">
        <v>3072.3</v>
      </c>
      <c r="G20" s="65">
        <f t="shared" si="1"/>
        <v>292.60000000000036</v>
      </c>
      <c r="H20" s="65"/>
      <c r="I20" s="65">
        <f t="shared" si="2"/>
        <v>14.100000000000364</v>
      </c>
      <c r="J20" s="65">
        <f t="shared" si="3"/>
        <v>100.4610555228566</v>
      </c>
      <c r="K20" s="68">
        <v>1421.8</v>
      </c>
      <c r="L20" s="65">
        <f t="shared" si="4"/>
        <v>1650.5000000000002</v>
      </c>
      <c r="M20" s="69">
        <f t="shared" si="0"/>
        <v>216.0852440568294</v>
      </c>
      <c r="N20" s="71">
        <v>278.5</v>
      </c>
      <c r="O20" s="33">
        <v>121</v>
      </c>
      <c r="P20" s="34" t="e">
        <f>F20+Лист1!#REF!</f>
        <v>#REF!</v>
      </c>
      <c r="Q20" s="35"/>
      <c r="R20" s="36"/>
      <c r="S20" s="63"/>
    </row>
    <row r="21" spans="1:19" ht="19.5" customHeight="1">
      <c r="A21" s="65">
        <v>0</v>
      </c>
      <c r="B21" s="61" t="s">
        <v>20</v>
      </c>
      <c r="C21" s="65">
        <v>0</v>
      </c>
      <c r="D21" s="65">
        <v>0</v>
      </c>
      <c r="E21" s="71">
        <v>0</v>
      </c>
      <c r="F21" s="65">
        <v>0</v>
      </c>
      <c r="G21" s="65">
        <f t="shared" si="1"/>
        <v>0</v>
      </c>
      <c r="H21" s="65">
        <v>0</v>
      </c>
      <c r="I21" s="65">
        <f t="shared" si="2"/>
        <v>0</v>
      </c>
      <c r="J21" s="65">
        <v>0</v>
      </c>
      <c r="K21" s="68">
        <v>0</v>
      </c>
      <c r="L21" s="65">
        <f t="shared" si="4"/>
        <v>0</v>
      </c>
      <c r="M21" s="69">
        <v>0</v>
      </c>
      <c r="N21" s="71">
        <v>0</v>
      </c>
      <c r="O21" s="33"/>
      <c r="P21" s="34" t="e">
        <f>F21+Лист1!#REF!</f>
        <v>#REF!</v>
      </c>
      <c r="Q21" s="35"/>
      <c r="R21" s="36"/>
      <c r="S21" s="63"/>
    </row>
    <row r="22" spans="1:19" ht="18.75" customHeight="1">
      <c r="A22" s="65">
        <v>0</v>
      </c>
      <c r="B22" s="61" t="s">
        <v>34</v>
      </c>
      <c r="C22" s="65">
        <v>0</v>
      </c>
      <c r="D22" s="65">
        <v>0</v>
      </c>
      <c r="E22" s="71">
        <v>0</v>
      </c>
      <c r="F22" s="65">
        <v>0</v>
      </c>
      <c r="G22" s="65">
        <f t="shared" si="1"/>
        <v>0</v>
      </c>
      <c r="H22" s="65">
        <v>0</v>
      </c>
      <c r="I22" s="65">
        <f t="shared" si="2"/>
        <v>0</v>
      </c>
      <c r="J22" s="65">
        <v>0</v>
      </c>
      <c r="K22" s="68">
        <v>0</v>
      </c>
      <c r="L22" s="65">
        <f>F22-K23</f>
        <v>-6960.6</v>
      </c>
      <c r="M22" s="69">
        <v>0</v>
      </c>
      <c r="N22" s="71">
        <v>0</v>
      </c>
      <c r="O22" s="33"/>
      <c r="P22" s="34" t="e">
        <f>F22+Лист1!#REF!</f>
        <v>#REF!</v>
      </c>
      <c r="Q22" s="35"/>
      <c r="R22" s="36"/>
      <c r="S22" s="63"/>
    </row>
    <row r="23" spans="1:19" ht="18.75" customHeight="1">
      <c r="A23" s="65">
        <v>2030.3</v>
      </c>
      <c r="B23" s="61" t="s">
        <v>11</v>
      </c>
      <c r="C23" s="65">
        <v>10324.5</v>
      </c>
      <c r="D23" s="65">
        <v>10449.8</v>
      </c>
      <c r="E23" s="71">
        <v>10449.9</v>
      </c>
      <c r="F23" s="65">
        <v>9971.9</v>
      </c>
      <c r="G23" s="65">
        <f t="shared" si="1"/>
        <v>-478</v>
      </c>
      <c r="H23" s="65"/>
      <c r="I23" s="65">
        <f t="shared" si="2"/>
        <v>-477.89999999999964</v>
      </c>
      <c r="J23" s="65">
        <f t="shared" si="3"/>
        <v>95.4267067312293</v>
      </c>
      <c r="K23" s="68">
        <v>6960.6</v>
      </c>
      <c r="L23" s="65">
        <f>F23-K25</f>
        <v>473.7999999999993</v>
      </c>
      <c r="M23" s="69">
        <f t="shared" si="0"/>
        <v>143.26207510846766</v>
      </c>
      <c r="N23" s="71">
        <v>0</v>
      </c>
      <c r="O23" s="33">
        <v>724.8</v>
      </c>
      <c r="P23" s="34" t="e">
        <f>F23+Лист1!#REF!</f>
        <v>#REF!</v>
      </c>
      <c r="Q23" s="35"/>
      <c r="R23" s="36"/>
      <c r="S23" s="63"/>
    </row>
    <row r="24" spans="1:19" ht="27" customHeight="1">
      <c r="A24" s="65">
        <v>364.8</v>
      </c>
      <c r="B24" s="61" t="s">
        <v>31</v>
      </c>
      <c r="C24" s="65">
        <v>3079.4</v>
      </c>
      <c r="D24" s="65">
        <v>2428.7</v>
      </c>
      <c r="E24" s="71">
        <v>1821.6</v>
      </c>
      <c r="F24" s="65">
        <v>1802.8</v>
      </c>
      <c r="G24" s="65">
        <f t="shared" si="1"/>
        <v>-18.799999999999955</v>
      </c>
      <c r="H24" s="65">
        <f>F24/E24*100</f>
        <v>98.9679402722881</v>
      </c>
      <c r="I24" s="65">
        <f t="shared" si="2"/>
        <v>-625.8999999999999</v>
      </c>
      <c r="J24" s="65">
        <f t="shared" si="3"/>
        <v>74.22901140527854</v>
      </c>
      <c r="K24" s="68">
        <v>2241.3</v>
      </c>
      <c r="L24" s="65">
        <f>F24-K26</f>
        <v>1802.8</v>
      </c>
      <c r="M24" s="69">
        <f t="shared" si="0"/>
        <v>80.43546156248604</v>
      </c>
      <c r="N24" s="71">
        <v>202.4</v>
      </c>
      <c r="O24" s="33"/>
      <c r="P24" s="34" t="e">
        <f>F24+Лист1!#REF!</f>
        <v>#REF!</v>
      </c>
      <c r="Q24" s="35"/>
      <c r="R24" s="36"/>
      <c r="S24" s="63"/>
    </row>
    <row r="25" spans="1:19" ht="16.5" customHeight="1">
      <c r="A25" s="65">
        <v>1169.7</v>
      </c>
      <c r="B25" s="61" t="s">
        <v>15</v>
      </c>
      <c r="C25" s="65">
        <v>12160.4</v>
      </c>
      <c r="D25" s="65">
        <v>4616.9</v>
      </c>
      <c r="E25" s="71">
        <v>4616.9</v>
      </c>
      <c r="F25" s="65">
        <v>6004.4</v>
      </c>
      <c r="G25" s="65">
        <f t="shared" si="1"/>
        <v>1387.5</v>
      </c>
      <c r="H25" s="65">
        <f>F25/E25*100</f>
        <v>130.05263271892395</v>
      </c>
      <c r="I25" s="65">
        <f t="shared" si="2"/>
        <v>1387.5</v>
      </c>
      <c r="J25" s="65">
        <f t="shared" si="3"/>
        <v>130.05263271892395</v>
      </c>
      <c r="K25" s="68">
        <v>9498.1</v>
      </c>
      <c r="L25" s="65">
        <f>F25-K27</f>
        <v>3917.9999999999995</v>
      </c>
      <c r="M25" s="69">
        <f t="shared" si="0"/>
        <v>63.216853897095206</v>
      </c>
      <c r="N25" s="71">
        <v>0</v>
      </c>
      <c r="O25" s="33">
        <v>100</v>
      </c>
      <c r="P25" s="34" t="e">
        <f>F25+Лист1!#REF!</f>
        <v>#REF!</v>
      </c>
      <c r="Q25" s="35"/>
      <c r="R25" s="36"/>
      <c r="S25" s="63"/>
    </row>
    <row r="26" spans="1:19" ht="34.5" customHeight="1">
      <c r="A26" s="65">
        <v>0</v>
      </c>
      <c r="B26" s="61" t="s">
        <v>16</v>
      </c>
      <c r="C26" s="65">
        <v>0</v>
      </c>
      <c r="D26" s="65">
        <v>0</v>
      </c>
      <c r="E26" s="71">
        <v>0</v>
      </c>
      <c r="F26" s="65">
        <v>0</v>
      </c>
      <c r="G26" s="65">
        <f t="shared" si="1"/>
        <v>0</v>
      </c>
      <c r="H26" s="65">
        <v>0</v>
      </c>
      <c r="I26" s="65">
        <f t="shared" si="2"/>
        <v>0</v>
      </c>
      <c r="J26" s="65">
        <v>0</v>
      </c>
      <c r="K26" s="68">
        <v>0</v>
      </c>
      <c r="L26" s="65">
        <f t="shared" si="4"/>
        <v>0</v>
      </c>
      <c r="M26" s="69">
        <v>0</v>
      </c>
      <c r="N26" s="71">
        <v>0</v>
      </c>
      <c r="O26" s="33"/>
      <c r="P26" s="34" t="e">
        <f>F26+Лист1!#REF!</f>
        <v>#REF!</v>
      </c>
      <c r="Q26" s="35"/>
      <c r="R26" s="36"/>
      <c r="S26" s="63"/>
    </row>
    <row r="27" spans="1:19" ht="26.25" customHeight="1">
      <c r="A27" s="65">
        <v>212.9</v>
      </c>
      <c r="B27" s="61" t="s">
        <v>29</v>
      </c>
      <c r="C27" s="65">
        <v>3052.7</v>
      </c>
      <c r="D27" s="65">
        <v>2684.9</v>
      </c>
      <c r="E27" s="71">
        <v>1789.9</v>
      </c>
      <c r="F27" s="65">
        <v>1888.5</v>
      </c>
      <c r="G27" s="65">
        <f t="shared" si="1"/>
        <v>98.59999999999991</v>
      </c>
      <c r="H27" s="65"/>
      <c r="I27" s="65">
        <f t="shared" si="2"/>
        <v>-796.4000000000001</v>
      </c>
      <c r="J27" s="65">
        <f t="shared" si="3"/>
        <v>70.33781518864762</v>
      </c>
      <c r="K27" s="68">
        <v>2086.4</v>
      </c>
      <c r="L27" s="65">
        <f t="shared" si="4"/>
        <v>-197.9000000000001</v>
      </c>
      <c r="M27" s="69"/>
      <c r="N27" s="71">
        <v>223.7</v>
      </c>
      <c r="O27" s="33"/>
      <c r="P27" s="34" t="e">
        <f>F27+Лист1!#REF!</f>
        <v>#REF!</v>
      </c>
      <c r="Q27" s="35"/>
      <c r="R27" s="36"/>
      <c r="S27" s="63"/>
    </row>
    <row r="28" spans="1:19" ht="21.75" customHeight="1">
      <c r="A28" s="65">
        <v>0</v>
      </c>
      <c r="B28" s="61" t="s">
        <v>47</v>
      </c>
      <c r="C28" s="65">
        <v>0</v>
      </c>
      <c r="D28" s="65">
        <v>281.5</v>
      </c>
      <c r="E28" s="71">
        <v>281.5</v>
      </c>
      <c r="F28" s="65">
        <v>281.5</v>
      </c>
      <c r="G28" s="65"/>
      <c r="H28" s="65"/>
      <c r="I28" s="65">
        <f t="shared" si="2"/>
        <v>0</v>
      </c>
      <c r="J28" s="65">
        <f t="shared" si="3"/>
        <v>100</v>
      </c>
      <c r="K28" s="68">
        <v>0</v>
      </c>
      <c r="L28" s="65"/>
      <c r="M28" s="69"/>
      <c r="N28" s="71">
        <v>0</v>
      </c>
      <c r="O28" s="33"/>
      <c r="P28" s="34"/>
      <c r="Q28" s="35"/>
      <c r="R28" s="36"/>
      <c r="S28" s="63"/>
    </row>
    <row r="29" spans="1:19" ht="18.75" customHeight="1">
      <c r="A29" s="65">
        <v>144.4</v>
      </c>
      <c r="B29" s="61" t="s">
        <v>18</v>
      </c>
      <c r="C29" s="65">
        <v>2614.4</v>
      </c>
      <c r="D29" s="65">
        <v>1328.2</v>
      </c>
      <c r="E29" s="71">
        <v>996.1</v>
      </c>
      <c r="F29" s="65">
        <v>1745.3</v>
      </c>
      <c r="G29" s="65">
        <f t="shared" si="1"/>
        <v>749.1999999999999</v>
      </c>
      <c r="H29" s="65">
        <f>F29/E29*100</f>
        <v>175.21333199477965</v>
      </c>
      <c r="I29" s="65">
        <f t="shared" si="2"/>
        <v>417.0999999999999</v>
      </c>
      <c r="J29" s="65">
        <f t="shared" si="3"/>
        <v>131.40340310194247</v>
      </c>
      <c r="K29" s="68">
        <v>2043.4</v>
      </c>
      <c r="L29" s="65">
        <f t="shared" si="4"/>
        <v>-298.10000000000014</v>
      </c>
      <c r="M29" s="69">
        <f t="shared" si="0"/>
        <v>85.4115689537046</v>
      </c>
      <c r="N29" s="71">
        <v>110.7</v>
      </c>
      <c r="O29" s="33">
        <v>300.2</v>
      </c>
      <c r="P29" s="34" t="e">
        <f>F29+Лист1!#REF!</f>
        <v>#REF!</v>
      </c>
      <c r="Q29" s="35"/>
      <c r="R29" s="36"/>
      <c r="S29" s="63"/>
    </row>
    <row r="30" spans="1:19" ht="11.25" customHeight="1">
      <c r="A30" s="65">
        <v>0</v>
      </c>
      <c r="B30" s="61" t="s">
        <v>12</v>
      </c>
      <c r="C30" s="65">
        <v>0</v>
      </c>
      <c r="D30" s="65">
        <v>0</v>
      </c>
      <c r="E30" s="71">
        <v>0</v>
      </c>
      <c r="F30" s="65">
        <v>0</v>
      </c>
      <c r="G30" s="65">
        <f t="shared" si="1"/>
        <v>0</v>
      </c>
      <c r="H30" s="65">
        <v>0</v>
      </c>
      <c r="I30" s="65">
        <f t="shared" si="2"/>
        <v>0</v>
      </c>
      <c r="J30" s="65">
        <v>0</v>
      </c>
      <c r="K30" s="68">
        <v>0</v>
      </c>
      <c r="L30" s="65">
        <f t="shared" si="4"/>
        <v>0</v>
      </c>
      <c r="M30" s="69">
        <v>0</v>
      </c>
      <c r="N30" s="71">
        <v>0</v>
      </c>
      <c r="O30" s="33"/>
      <c r="P30" s="34" t="e">
        <f>F30+Лист1!#REF!</f>
        <v>#REF!</v>
      </c>
      <c r="Q30" s="35"/>
      <c r="R30" s="36"/>
      <c r="S30" s="63"/>
    </row>
    <row r="31" spans="1:20" ht="19.5" customHeight="1">
      <c r="A31" s="65">
        <v>332.5</v>
      </c>
      <c r="B31" s="61" t="s">
        <v>26</v>
      </c>
      <c r="C31" s="65">
        <v>2495.2</v>
      </c>
      <c r="D31" s="65">
        <v>2193.6</v>
      </c>
      <c r="E31" s="71">
        <v>1682.7</v>
      </c>
      <c r="F31" s="65">
        <v>2219.1</v>
      </c>
      <c r="G31" s="65">
        <f t="shared" si="1"/>
        <v>536.3999999999999</v>
      </c>
      <c r="H31" s="65">
        <f>F31/E31*100</f>
        <v>131.8773399893029</v>
      </c>
      <c r="I31" s="65">
        <f t="shared" si="2"/>
        <v>25.5</v>
      </c>
      <c r="J31" s="65">
        <f t="shared" si="3"/>
        <v>101.16247264770242</v>
      </c>
      <c r="K31" s="68">
        <v>1759.4</v>
      </c>
      <c r="L31" s="65">
        <f t="shared" si="4"/>
        <v>459.6999999999998</v>
      </c>
      <c r="M31" s="69">
        <f t="shared" si="0"/>
        <v>126.12822553143116</v>
      </c>
      <c r="N31" s="71">
        <v>170.3</v>
      </c>
      <c r="O31" s="33"/>
      <c r="P31" s="34" t="e">
        <f>F31+Лист1!#REF!</f>
        <v>#REF!</v>
      </c>
      <c r="Q31" s="35"/>
      <c r="R31" s="36"/>
      <c r="S31" s="63"/>
      <c r="T31" s="82"/>
    </row>
    <row r="32" spans="1:19" ht="12" customHeight="1">
      <c r="A32" s="65">
        <v>1</v>
      </c>
      <c r="B32" s="61" t="s">
        <v>43</v>
      </c>
      <c r="C32" s="65">
        <v>0</v>
      </c>
      <c r="D32" s="65">
        <v>0</v>
      </c>
      <c r="E32" s="71">
        <v>0</v>
      </c>
      <c r="F32" s="65">
        <v>0</v>
      </c>
      <c r="G32" s="65">
        <f t="shared" si="1"/>
        <v>0</v>
      </c>
      <c r="H32" s="65">
        <v>0</v>
      </c>
      <c r="I32" s="65">
        <f t="shared" si="2"/>
        <v>0</v>
      </c>
      <c r="J32" s="65">
        <v>0</v>
      </c>
      <c r="K32" s="68">
        <v>-5.3</v>
      </c>
      <c r="L32" s="65">
        <f t="shared" si="4"/>
        <v>5.3</v>
      </c>
      <c r="M32" s="69">
        <v>0</v>
      </c>
      <c r="N32" s="71">
        <v>0</v>
      </c>
      <c r="O32" s="33"/>
      <c r="P32" s="34" t="e">
        <f>F32+Лист1!#REF!</f>
        <v>#REF!</v>
      </c>
      <c r="Q32" s="35"/>
      <c r="R32" s="36"/>
      <c r="S32" s="63"/>
    </row>
    <row r="33" spans="1:19" ht="31.5" customHeight="1" thickBot="1">
      <c r="A33" s="72">
        <v>0</v>
      </c>
      <c r="B33" s="61" t="s">
        <v>33</v>
      </c>
      <c r="C33" s="65">
        <v>0</v>
      </c>
      <c r="D33" s="65">
        <v>0</v>
      </c>
      <c r="E33" s="71">
        <v>0</v>
      </c>
      <c r="F33" s="72">
        <v>0</v>
      </c>
      <c r="G33" s="65">
        <f>F33-E33</f>
        <v>0</v>
      </c>
      <c r="H33" s="65">
        <v>0</v>
      </c>
      <c r="I33" s="65">
        <f>F33-D33</f>
        <v>0</v>
      </c>
      <c r="J33" s="65">
        <v>0</v>
      </c>
      <c r="K33" s="73">
        <v>0</v>
      </c>
      <c r="L33" s="65">
        <f t="shared" si="4"/>
        <v>0</v>
      </c>
      <c r="M33" s="69">
        <v>0</v>
      </c>
      <c r="N33" s="71">
        <v>0</v>
      </c>
      <c r="O33" s="33"/>
      <c r="P33" s="34" t="e">
        <f>F33+Лист1!#REF!</f>
        <v>#REF!</v>
      </c>
      <c r="Q33" s="35"/>
      <c r="R33" s="36"/>
      <c r="S33" s="63"/>
    </row>
    <row r="34" spans="1:19" s="81" customFormat="1" ht="13.5" customHeight="1" thickBot="1">
      <c r="A34" s="74">
        <f>A6+A7+A8+A9+A10+A11+A12+A13+A14+A15+A16+A17+A18+A19+A20+A21+A22+A23+A24+A25+A26+A27+A29+A30+A31+A32+A33</f>
        <v>50186.5</v>
      </c>
      <c r="B34" s="78" t="s">
        <v>13</v>
      </c>
      <c r="C34" s="75">
        <f>SUM(C6:C33)</f>
        <v>515272.30000000016</v>
      </c>
      <c r="D34" s="75">
        <f>SUM(D6:D33)</f>
        <v>517229.30000000005</v>
      </c>
      <c r="E34" s="75">
        <f>SUM(E6:E33)</f>
        <v>344988.4000000001</v>
      </c>
      <c r="F34" s="75">
        <f>SUM(F6:F33)</f>
        <v>358948.99999999994</v>
      </c>
      <c r="G34" s="75">
        <f>SUM(G6:G33)</f>
        <v>13960.599999999999</v>
      </c>
      <c r="H34" s="75">
        <f>F34/E34*100</f>
        <v>104.0466867871499</v>
      </c>
      <c r="I34" s="75">
        <f>SUM(I6:I33)</f>
        <v>-158280.29999999996</v>
      </c>
      <c r="J34" s="75">
        <f>F34/D34*100</f>
        <v>69.3984273512734</v>
      </c>
      <c r="K34" s="75">
        <f>SUM(K6:K33)</f>
        <v>326781.70000000007</v>
      </c>
      <c r="L34" s="75">
        <f>SUM(L6:L33)</f>
        <v>29955.100000000006</v>
      </c>
      <c r="M34" s="77">
        <f>F34/K34*100</f>
        <v>109.84366627629389</v>
      </c>
      <c r="N34" s="75">
        <f>SUM(N6:N33)</f>
        <v>47080.9</v>
      </c>
      <c r="O34" s="64">
        <f>SUM(O6:O33)</f>
        <v>44986.458051772475</v>
      </c>
      <c r="P34" s="38" t="e">
        <f>SUM(P6:P33)</f>
        <v>#REF!</v>
      </c>
      <c r="Q34" s="38">
        <f>SUM(Q6:Q33)</f>
        <v>0</v>
      </c>
      <c r="R34" s="79"/>
      <c r="S34" s="80"/>
    </row>
    <row r="35" spans="1:18" s="8" customFormat="1" ht="11.25">
      <c r="A35" s="39"/>
      <c r="B35" s="62"/>
      <c r="C35" s="90" t="s">
        <v>21</v>
      </c>
      <c r="D35" s="90"/>
      <c r="E35" s="90"/>
      <c r="F35" s="84">
        <f>F6+F7+F8+F9+F10+F11+F12+F13+F14+F15+F16+F19+F20+F29+F31</f>
        <v>326534.3999999999</v>
      </c>
      <c r="G35" s="76">
        <f>G6+G7+G8+G9+G10+G11+G12+G13+G14+G15+G16+G19+G20+G29+G31</f>
        <v>10245.899999999998</v>
      </c>
      <c r="H35" s="41"/>
      <c r="I35" s="41"/>
      <c r="J35" s="41"/>
      <c r="K35" s="42"/>
      <c r="L35" s="41"/>
      <c r="M35" s="43"/>
      <c r="N35" s="44"/>
      <c r="O35" s="45"/>
      <c r="P35" s="45"/>
      <c r="Q35" s="45"/>
      <c r="R35" s="46"/>
    </row>
    <row r="36" spans="1:18" s="8" customFormat="1" ht="11.25">
      <c r="A36" s="85" t="s">
        <v>44</v>
      </c>
      <c r="B36" s="85"/>
      <c r="C36" s="85" t="s">
        <v>22</v>
      </c>
      <c r="D36" s="85"/>
      <c r="E36" s="85"/>
      <c r="F36" s="84">
        <f>F17+F18+F23+F25+F32</f>
        <v>28441.800000000003</v>
      </c>
      <c r="G36" s="40"/>
      <c r="H36" s="47"/>
      <c r="I36" s="48"/>
      <c r="J36" s="48"/>
      <c r="K36" s="49"/>
      <c r="L36" s="50"/>
      <c r="M36" s="51"/>
      <c r="N36" s="44"/>
      <c r="O36" s="46"/>
      <c r="P36" s="46"/>
      <c r="Q36" s="46"/>
      <c r="R36" s="52"/>
    </row>
    <row r="37" spans="1:18" s="8" customFormat="1" ht="11.25">
      <c r="A37" s="29"/>
      <c r="B37" s="53"/>
      <c r="C37" s="91" t="s">
        <v>25</v>
      </c>
      <c r="D37" s="91"/>
      <c r="E37" s="91"/>
      <c r="F37" s="91"/>
      <c r="G37" s="54">
        <f>G27</f>
        <v>98.59999999999991</v>
      </c>
      <c r="H37" s="53"/>
      <c r="I37" s="53"/>
      <c r="J37" s="53"/>
      <c r="K37" s="55"/>
      <c r="L37" s="53"/>
      <c r="M37" s="53"/>
      <c r="N37" s="26"/>
      <c r="O37" s="46"/>
      <c r="P37" s="46"/>
      <c r="Q37" s="46"/>
      <c r="R37" s="46"/>
    </row>
    <row r="38" spans="3:11" ht="12.75">
      <c r="C38" s="86"/>
      <c r="D38" s="86"/>
      <c r="E38" s="86"/>
      <c r="F38" s="86"/>
      <c r="G38" s="57"/>
      <c r="I38" s="58"/>
      <c r="J38" s="58"/>
      <c r="K38" s="83"/>
    </row>
    <row r="40" ht="12.75">
      <c r="D40" s="60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6:B36"/>
    <mergeCell ref="C38:F38"/>
    <mergeCell ref="M4:M5"/>
    <mergeCell ref="N4:N5"/>
    <mergeCell ref="O4:O5"/>
    <mergeCell ref="C35:E35"/>
    <mergeCell ref="C36:E36"/>
    <mergeCell ref="C37:F37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14" customWidth="1"/>
    <col min="6" max="6" width="12.375" style="15" customWidth="1"/>
    <col min="7" max="7" width="12.375" style="19" customWidth="1"/>
    <col min="8" max="8" width="11.125" style="0" customWidth="1"/>
  </cols>
  <sheetData>
    <row r="1" spans="1:8" ht="24" customHeight="1">
      <c r="A1" s="96"/>
      <c r="B1" s="100" t="s">
        <v>35</v>
      </c>
      <c r="C1" s="100" t="s">
        <v>36</v>
      </c>
      <c r="D1" s="100" t="s">
        <v>38</v>
      </c>
      <c r="E1" s="100" t="s">
        <v>40</v>
      </c>
      <c r="F1" s="98" t="s">
        <v>37</v>
      </c>
      <c r="G1" s="95" t="s">
        <v>39</v>
      </c>
      <c r="H1" s="95" t="s">
        <v>41</v>
      </c>
    </row>
    <row r="2" spans="1:8" ht="24" customHeight="1" thickBot="1">
      <c r="A2" s="97"/>
      <c r="B2" s="101"/>
      <c r="C2" s="101"/>
      <c r="D2" s="101"/>
      <c r="E2" s="101"/>
      <c r="F2" s="99"/>
      <c r="G2" s="95"/>
      <c r="H2" s="95"/>
    </row>
    <row r="3" spans="1:8" ht="15.75">
      <c r="A3" s="1" t="s">
        <v>1</v>
      </c>
      <c r="B3" s="10">
        <v>87453.1</v>
      </c>
      <c r="C3" s="10">
        <v>107072.3</v>
      </c>
      <c r="D3" s="10">
        <v>128301.7</v>
      </c>
      <c r="E3" s="10">
        <v>149913.6</v>
      </c>
      <c r="F3" s="11">
        <f>C3-B3</f>
        <v>19619.199999999997</v>
      </c>
      <c r="G3" s="17">
        <f>D3-C3</f>
        <v>21229.399999999994</v>
      </c>
      <c r="H3" s="17">
        <f>E3-D3</f>
        <v>21611.90000000001</v>
      </c>
    </row>
    <row r="4" spans="1:8" ht="15.75">
      <c r="A4" s="1" t="s">
        <v>27</v>
      </c>
      <c r="B4" s="12">
        <v>3478.3</v>
      </c>
      <c r="C4" s="12">
        <v>4193.7</v>
      </c>
      <c r="D4" s="12">
        <v>5057.9</v>
      </c>
      <c r="E4" s="12">
        <v>5866</v>
      </c>
      <c r="F4" s="11">
        <f aca="true" t="shared" si="0" ref="F4:F29">C4-B4</f>
        <v>715.3999999999996</v>
      </c>
      <c r="G4" s="17">
        <f aca="true" t="shared" si="1" ref="G4:G28">D4-C4</f>
        <v>864.1999999999998</v>
      </c>
      <c r="H4" s="17">
        <f aca="true" t="shared" si="2" ref="H4:H28">E4-D4</f>
        <v>808.1000000000004</v>
      </c>
    </row>
    <row r="5" spans="1:8" ht="24">
      <c r="A5" s="2" t="s">
        <v>24</v>
      </c>
      <c r="B5" s="12">
        <v>0</v>
      </c>
      <c r="C5" s="12">
        <v>0</v>
      </c>
      <c r="D5" s="12"/>
      <c r="E5" s="12"/>
      <c r="F5" s="11">
        <f t="shared" si="0"/>
        <v>0</v>
      </c>
      <c r="G5" s="17">
        <f t="shared" si="1"/>
        <v>0</v>
      </c>
      <c r="H5" s="17">
        <f t="shared" si="2"/>
        <v>0</v>
      </c>
    </row>
    <row r="6" spans="1:8" ht="36">
      <c r="A6" s="2" t="s">
        <v>30</v>
      </c>
      <c r="B6" s="12">
        <v>95.1</v>
      </c>
      <c r="C6" s="12">
        <v>109.5</v>
      </c>
      <c r="D6" s="12">
        <v>130.1</v>
      </c>
      <c r="E6" s="12">
        <v>196.6</v>
      </c>
      <c r="F6" s="11">
        <f t="shared" si="0"/>
        <v>14.400000000000006</v>
      </c>
      <c r="G6" s="17">
        <f t="shared" si="1"/>
        <v>20.599999999999994</v>
      </c>
      <c r="H6" s="17">
        <f t="shared" si="2"/>
        <v>66.5</v>
      </c>
    </row>
    <row r="7" spans="1:8" ht="15.75">
      <c r="A7" s="3" t="s">
        <v>2</v>
      </c>
      <c r="B7" s="12">
        <v>20838.2</v>
      </c>
      <c r="C7" s="12">
        <v>21573.5</v>
      </c>
      <c r="D7" s="12">
        <v>29263.8</v>
      </c>
      <c r="E7" s="12">
        <v>30066.5</v>
      </c>
      <c r="F7" s="11">
        <f t="shared" si="0"/>
        <v>735.2999999999993</v>
      </c>
      <c r="G7" s="17">
        <f t="shared" si="1"/>
        <v>7690.299999999999</v>
      </c>
      <c r="H7" s="17">
        <f t="shared" si="2"/>
        <v>802.7000000000007</v>
      </c>
    </row>
    <row r="8" spans="1:8" ht="15.75">
      <c r="A8" s="1" t="s">
        <v>3</v>
      </c>
      <c r="B8" s="12">
        <v>243</v>
      </c>
      <c r="C8" s="12">
        <v>288.7</v>
      </c>
      <c r="D8" s="12">
        <v>156.9</v>
      </c>
      <c r="E8" s="12">
        <v>157.6</v>
      </c>
      <c r="F8" s="11">
        <f t="shared" si="0"/>
        <v>45.69999999999999</v>
      </c>
      <c r="G8" s="17">
        <f t="shared" si="1"/>
        <v>-131.79999999999998</v>
      </c>
      <c r="H8" s="17">
        <f t="shared" si="2"/>
        <v>0.6999999999999886</v>
      </c>
    </row>
    <row r="9" spans="1:8" ht="24">
      <c r="A9" s="3" t="s">
        <v>17</v>
      </c>
      <c r="B9" s="12">
        <v>346.4</v>
      </c>
      <c r="C9" s="12">
        <v>459.1</v>
      </c>
      <c r="D9" s="12">
        <v>812.5</v>
      </c>
      <c r="E9" s="12">
        <v>1290.8</v>
      </c>
      <c r="F9" s="11">
        <f t="shared" si="0"/>
        <v>112.70000000000005</v>
      </c>
      <c r="G9" s="17">
        <f t="shared" si="1"/>
        <v>353.4</v>
      </c>
      <c r="H9" s="17">
        <f t="shared" si="2"/>
        <v>478.29999999999995</v>
      </c>
    </row>
    <row r="10" spans="1:8" ht="24">
      <c r="A10" s="4" t="s">
        <v>14</v>
      </c>
      <c r="B10" s="12">
        <v>0</v>
      </c>
      <c r="C10" s="12">
        <v>0</v>
      </c>
      <c r="D10" s="12"/>
      <c r="E10" s="12"/>
      <c r="F10" s="11">
        <f t="shared" si="0"/>
        <v>0</v>
      </c>
      <c r="G10" s="17">
        <f t="shared" si="1"/>
        <v>0</v>
      </c>
      <c r="H10" s="17">
        <f t="shared" si="2"/>
        <v>0</v>
      </c>
    </row>
    <row r="11" spans="1:8" ht="15.75">
      <c r="A11" s="1" t="s">
        <v>4</v>
      </c>
      <c r="B11" s="12">
        <v>23503.2</v>
      </c>
      <c r="C11" s="12">
        <v>23785.6</v>
      </c>
      <c r="D11" s="12">
        <v>32168.7</v>
      </c>
      <c r="E11" s="12">
        <v>33490.3</v>
      </c>
      <c r="F11" s="11">
        <f t="shared" si="0"/>
        <v>282.3999999999978</v>
      </c>
      <c r="G11" s="17">
        <f t="shared" si="1"/>
        <v>8383.100000000002</v>
      </c>
      <c r="H11" s="17">
        <f t="shared" si="2"/>
        <v>1321.6000000000022</v>
      </c>
    </row>
    <row r="12" spans="1:8" ht="15.75">
      <c r="A12" s="1" t="s">
        <v>5</v>
      </c>
      <c r="B12" s="12">
        <v>2181.9</v>
      </c>
      <c r="C12" s="12">
        <v>2760.3</v>
      </c>
      <c r="D12" s="12">
        <v>3225.3</v>
      </c>
      <c r="E12" s="12">
        <v>3783.9</v>
      </c>
      <c r="F12" s="11">
        <f t="shared" si="0"/>
        <v>578.4000000000001</v>
      </c>
      <c r="G12" s="17">
        <f t="shared" si="1"/>
        <v>465</v>
      </c>
      <c r="H12" s="17">
        <f t="shared" si="2"/>
        <v>558.5999999999999</v>
      </c>
    </row>
    <row r="13" spans="1:8" ht="24">
      <c r="A13" s="5" t="s">
        <v>6</v>
      </c>
      <c r="B13" s="12">
        <v>0</v>
      </c>
      <c r="C13" s="12">
        <v>0</v>
      </c>
      <c r="D13" s="12"/>
      <c r="E13" s="12"/>
      <c r="F13" s="11">
        <f t="shared" si="0"/>
        <v>0</v>
      </c>
      <c r="G13" s="17">
        <f t="shared" si="1"/>
        <v>0</v>
      </c>
      <c r="H13" s="17">
        <f t="shared" si="2"/>
        <v>0</v>
      </c>
    </row>
    <row r="14" spans="1:8" ht="15.75">
      <c r="A14" s="1" t="s">
        <v>7</v>
      </c>
      <c r="B14" s="12">
        <v>2175.7</v>
      </c>
      <c r="C14" s="12">
        <v>2547</v>
      </c>
      <c r="D14" s="12">
        <v>2966.3</v>
      </c>
      <c r="E14" s="12">
        <v>3349.3</v>
      </c>
      <c r="F14" s="11">
        <f t="shared" si="0"/>
        <v>371.3000000000002</v>
      </c>
      <c r="G14" s="17">
        <f t="shared" si="1"/>
        <v>419.3000000000002</v>
      </c>
      <c r="H14" s="17">
        <f t="shared" si="2"/>
        <v>383</v>
      </c>
    </row>
    <row r="15" spans="1:8" ht="15.75">
      <c r="A15" s="1" t="s">
        <v>8</v>
      </c>
      <c r="B15" s="12">
        <v>4283.6</v>
      </c>
      <c r="C15" s="12">
        <v>5628.3</v>
      </c>
      <c r="D15" s="12">
        <v>7154.1</v>
      </c>
      <c r="E15" s="12">
        <v>8469.1</v>
      </c>
      <c r="F15" s="11">
        <f t="shared" si="0"/>
        <v>1344.6999999999998</v>
      </c>
      <c r="G15" s="17">
        <f t="shared" si="1"/>
        <v>1525.8000000000002</v>
      </c>
      <c r="H15" s="17">
        <f t="shared" si="2"/>
        <v>1315</v>
      </c>
    </row>
    <row r="16" spans="1:8" ht="24">
      <c r="A16" s="3" t="s">
        <v>9</v>
      </c>
      <c r="B16" s="12">
        <v>76</v>
      </c>
      <c r="C16" s="12">
        <v>206</v>
      </c>
      <c r="D16" s="12">
        <v>336</v>
      </c>
      <c r="E16" s="12">
        <v>486</v>
      </c>
      <c r="F16" s="11">
        <f t="shared" si="0"/>
        <v>130</v>
      </c>
      <c r="G16" s="17">
        <f t="shared" si="1"/>
        <v>130</v>
      </c>
      <c r="H16" s="17">
        <f t="shared" si="2"/>
        <v>150</v>
      </c>
    </row>
    <row r="17" spans="1:8" ht="24">
      <c r="A17" s="3" t="s">
        <v>10</v>
      </c>
      <c r="B17" s="12">
        <v>1288.6</v>
      </c>
      <c r="C17" s="12">
        <v>1288.6</v>
      </c>
      <c r="D17" s="12">
        <v>1496.3</v>
      </c>
      <c r="E17" s="12">
        <v>1499</v>
      </c>
      <c r="F17" s="11">
        <f t="shared" si="0"/>
        <v>0</v>
      </c>
      <c r="G17" s="17">
        <f t="shared" si="1"/>
        <v>207.70000000000005</v>
      </c>
      <c r="H17" s="17">
        <f t="shared" si="2"/>
        <v>2.7000000000000455</v>
      </c>
    </row>
    <row r="18" spans="1:8" ht="15.75">
      <c r="A18" s="6" t="s">
        <v>20</v>
      </c>
      <c r="B18" s="12">
        <v>0</v>
      </c>
      <c r="C18" s="12">
        <v>0</v>
      </c>
      <c r="D18" s="12"/>
      <c r="E18" s="12"/>
      <c r="F18" s="11">
        <f t="shared" si="0"/>
        <v>0</v>
      </c>
      <c r="G18" s="17">
        <f t="shared" si="1"/>
        <v>0</v>
      </c>
      <c r="H18" s="17">
        <f t="shared" si="2"/>
        <v>0</v>
      </c>
    </row>
    <row r="19" spans="1:8" ht="24">
      <c r="A19" s="7" t="s">
        <v>34</v>
      </c>
      <c r="B19" s="12">
        <v>0</v>
      </c>
      <c r="C19" s="12">
        <v>0</v>
      </c>
      <c r="D19" s="12"/>
      <c r="E19" s="12"/>
      <c r="F19" s="11">
        <f t="shared" si="0"/>
        <v>0</v>
      </c>
      <c r="G19" s="17">
        <f t="shared" si="1"/>
        <v>0</v>
      </c>
      <c r="H19" s="17">
        <f t="shared" si="2"/>
        <v>0</v>
      </c>
    </row>
    <row r="20" spans="1:8" ht="15.75">
      <c r="A20" s="3" t="s">
        <v>11</v>
      </c>
      <c r="B20" s="12">
        <v>3844.4</v>
      </c>
      <c r="C20" s="12">
        <v>4644.7</v>
      </c>
      <c r="D20" s="12">
        <v>6494.7</v>
      </c>
      <c r="E20" s="12">
        <v>12129.1</v>
      </c>
      <c r="F20" s="11">
        <f t="shared" si="0"/>
        <v>800.2999999999997</v>
      </c>
      <c r="G20" s="17">
        <f t="shared" si="1"/>
        <v>1850</v>
      </c>
      <c r="H20" s="17">
        <f t="shared" si="2"/>
        <v>5634.400000000001</v>
      </c>
    </row>
    <row r="21" spans="1:8" ht="24">
      <c r="A21" s="3" t="s">
        <v>31</v>
      </c>
      <c r="B21" s="12">
        <v>1244.8</v>
      </c>
      <c r="C21" s="12">
        <v>1528.3</v>
      </c>
      <c r="D21" s="12">
        <v>1687.8</v>
      </c>
      <c r="E21" s="12">
        <v>2027</v>
      </c>
      <c r="F21" s="11">
        <f t="shared" si="0"/>
        <v>283.5</v>
      </c>
      <c r="G21" s="17">
        <f t="shared" si="1"/>
        <v>159.5</v>
      </c>
      <c r="H21" s="17">
        <f t="shared" si="2"/>
        <v>339.20000000000005</v>
      </c>
    </row>
    <row r="22" spans="1:8" ht="24">
      <c r="A22" s="3" t="s">
        <v>15</v>
      </c>
      <c r="B22" s="12">
        <v>984.7</v>
      </c>
      <c r="C22" s="12">
        <v>1151.9</v>
      </c>
      <c r="D22" s="12">
        <v>1267.8</v>
      </c>
      <c r="E22" s="12">
        <v>1536.5</v>
      </c>
      <c r="F22" s="11">
        <f t="shared" si="0"/>
        <v>167.20000000000005</v>
      </c>
      <c r="G22" s="17">
        <f t="shared" si="1"/>
        <v>115.89999999999986</v>
      </c>
      <c r="H22" s="17">
        <f t="shared" si="2"/>
        <v>268.70000000000005</v>
      </c>
    </row>
    <row r="23" spans="1:8" ht="24">
      <c r="A23" s="3" t="s">
        <v>16</v>
      </c>
      <c r="B23" s="12">
        <v>0</v>
      </c>
      <c r="C23" s="12">
        <v>0</v>
      </c>
      <c r="D23" s="12"/>
      <c r="E23" s="12"/>
      <c r="F23" s="11">
        <f t="shared" si="0"/>
        <v>0</v>
      </c>
      <c r="G23" s="17">
        <f t="shared" si="1"/>
        <v>0</v>
      </c>
      <c r="H23" s="17">
        <f t="shared" si="2"/>
        <v>0</v>
      </c>
    </row>
    <row r="24" spans="1:8" ht="24">
      <c r="A24" s="3" t="s">
        <v>29</v>
      </c>
      <c r="B24" s="12">
        <v>749.7</v>
      </c>
      <c r="C24" s="12">
        <v>1266.5</v>
      </c>
      <c r="D24" s="12">
        <v>1447.7</v>
      </c>
      <c r="E24" s="12">
        <v>1509.9</v>
      </c>
      <c r="F24" s="11">
        <f t="shared" si="0"/>
        <v>516.8</v>
      </c>
      <c r="G24" s="17">
        <f t="shared" si="1"/>
        <v>181.20000000000005</v>
      </c>
      <c r="H24" s="17">
        <f t="shared" si="2"/>
        <v>62.200000000000045</v>
      </c>
    </row>
    <row r="25" spans="1:8" ht="24">
      <c r="A25" s="3" t="s">
        <v>18</v>
      </c>
      <c r="B25" s="12">
        <v>1972.1</v>
      </c>
      <c r="C25" s="12">
        <v>2427.8</v>
      </c>
      <c r="D25" s="12">
        <v>2819.4</v>
      </c>
      <c r="E25" s="12">
        <v>3209.1</v>
      </c>
      <c r="F25" s="11">
        <f t="shared" si="0"/>
        <v>455.7000000000003</v>
      </c>
      <c r="G25" s="17">
        <f t="shared" si="1"/>
        <v>391.5999999999999</v>
      </c>
      <c r="H25" s="17">
        <f t="shared" si="2"/>
        <v>389.6999999999998</v>
      </c>
    </row>
    <row r="26" spans="1:8" ht="15.75">
      <c r="A26" s="3" t="s">
        <v>12</v>
      </c>
      <c r="B26" s="12">
        <v>0</v>
      </c>
      <c r="C26" s="12">
        <v>0</v>
      </c>
      <c r="D26" s="12"/>
      <c r="E26" s="12"/>
      <c r="F26" s="11">
        <f t="shared" si="0"/>
        <v>0</v>
      </c>
      <c r="G26" s="17">
        <f t="shared" si="1"/>
        <v>0</v>
      </c>
      <c r="H26" s="17">
        <f t="shared" si="2"/>
        <v>0</v>
      </c>
    </row>
    <row r="27" spans="1:8" ht="15.75">
      <c r="A27" s="3" t="s">
        <v>26</v>
      </c>
      <c r="B27" s="12">
        <v>1542.4</v>
      </c>
      <c r="C27" s="12">
        <v>1722.9</v>
      </c>
      <c r="D27" s="12">
        <v>2251.3</v>
      </c>
      <c r="E27" s="12">
        <v>2363.3</v>
      </c>
      <c r="F27" s="11">
        <f t="shared" si="0"/>
        <v>180.5</v>
      </c>
      <c r="G27" s="17">
        <f t="shared" si="1"/>
        <v>528.4000000000001</v>
      </c>
      <c r="H27" s="17">
        <f t="shared" si="2"/>
        <v>112</v>
      </c>
    </row>
    <row r="28" spans="1:8" ht="15.75">
      <c r="A28" s="3" t="s">
        <v>32</v>
      </c>
      <c r="B28" s="12">
        <v>0</v>
      </c>
      <c r="C28" s="12">
        <v>0</v>
      </c>
      <c r="D28" s="12"/>
      <c r="E28" s="12"/>
      <c r="F28" s="11">
        <f t="shared" si="0"/>
        <v>0</v>
      </c>
      <c r="G28" s="17">
        <f t="shared" si="1"/>
        <v>0</v>
      </c>
      <c r="H28" s="17">
        <f t="shared" si="2"/>
        <v>0</v>
      </c>
    </row>
    <row r="29" spans="2:8" ht="15.75" hidden="1">
      <c r="B29" s="12"/>
      <c r="C29" s="12"/>
      <c r="D29" s="12"/>
      <c r="E29" s="12"/>
      <c r="F29" s="11">
        <f t="shared" si="0"/>
        <v>0</v>
      </c>
      <c r="G29" s="18"/>
      <c r="H29" s="21"/>
    </row>
    <row r="30" spans="1:8" ht="15.75">
      <c r="A30" s="18" t="s">
        <v>42</v>
      </c>
      <c r="B30" s="13">
        <f aca="true" t="shared" si="3" ref="B30:H30">SUM(B3:B29)</f>
        <v>156301.20000000004</v>
      </c>
      <c r="C30" s="13">
        <f t="shared" si="3"/>
        <v>182654.69999999998</v>
      </c>
      <c r="D30" s="13">
        <f t="shared" si="3"/>
        <v>227038.29999999996</v>
      </c>
      <c r="E30" s="13">
        <f t="shared" si="3"/>
        <v>261343.6</v>
      </c>
      <c r="F30" s="13">
        <f t="shared" si="3"/>
        <v>26353.5</v>
      </c>
      <c r="G30" s="16">
        <f t="shared" si="3"/>
        <v>44383.6</v>
      </c>
      <c r="H30" s="16">
        <f t="shared" si="3"/>
        <v>34305.299999999996</v>
      </c>
    </row>
    <row r="34" ht="15.75">
      <c r="E34" s="20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2022-10-03T11:06:38Z</cp:lastPrinted>
  <dcterms:created xsi:type="dcterms:W3CDTF">2008-01-22T08:41:08Z</dcterms:created>
  <dcterms:modified xsi:type="dcterms:W3CDTF">2022-10-03T11:09:26Z</dcterms:modified>
  <cp:category/>
  <cp:version/>
  <cp:contentType/>
  <cp:contentStatus/>
</cp:coreProperties>
</file>