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c\Dir\OOS\Sidorenko.Valeria\Desktop\"/>
    </mc:Choice>
  </mc:AlternateContent>
  <bookViews>
    <workbookView xWindow="60" yWindow="255" windowWidth="16155" windowHeight="11760" tabRatio="761"/>
  </bookViews>
  <sheets>
    <sheet name="Приложение 1" sheetId="15" r:id="rId1"/>
    <sheet name="Приложение 2" sheetId="14" r:id="rId2"/>
    <sheet name="Приложение 3" sheetId="11" r:id="rId3"/>
  </sheets>
  <definedNames>
    <definedName name="_xlnm._FilterDatabase" localSheetId="2" hidden="1">'Приложение 3'!$A$9:$S$16</definedName>
    <definedName name="_xlnm.Print_Area" localSheetId="2">'Приложение 3'!$A$1:$F$16</definedName>
    <definedName name="Перечень" localSheetId="2">#REF!</definedName>
    <definedName name="Перечень">#REF!</definedName>
    <definedName name="Перечень2" localSheetId="2">#REF!</definedName>
    <definedName name="Перечень2">#REF!</definedName>
    <definedName name="Перечень3" localSheetId="2">#REF!</definedName>
    <definedName name="Перечень3">#REF!</definedName>
    <definedName name="прил">#REF!</definedName>
  </definedNames>
  <calcPr calcId="162913"/>
</workbook>
</file>

<file path=xl/calcChain.xml><?xml version="1.0" encoding="utf-8"?>
<calcChain xmlns="http://schemas.openxmlformats.org/spreadsheetml/2006/main">
  <c r="J13" i="14" l="1"/>
  <c r="H13" i="14"/>
  <c r="G13" i="14"/>
  <c r="F13" i="14"/>
  <c r="E13" i="14"/>
  <c r="C16" i="11" l="1"/>
  <c r="C14" i="11"/>
  <c r="C12" i="11"/>
  <c r="P35" i="15"/>
  <c r="P36" i="15"/>
  <c r="L36" i="15"/>
  <c r="L35" i="15"/>
  <c r="AB38" i="14"/>
  <c r="AA38" i="14"/>
  <c r="O38" i="14"/>
  <c r="C37" i="14"/>
  <c r="C38" i="14" s="1"/>
  <c r="AC38" i="14"/>
  <c r="Z38" i="14"/>
  <c r="Y38" i="14"/>
  <c r="X38" i="14"/>
  <c r="W38" i="14"/>
  <c r="V38" i="14"/>
  <c r="U38" i="14"/>
  <c r="T38" i="14"/>
  <c r="S38" i="14"/>
  <c r="R38" i="14"/>
  <c r="Q38" i="14"/>
  <c r="P38" i="14"/>
  <c r="N38" i="14"/>
  <c r="L38" i="14" l="1"/>
  <c r="K38" i="14"/>
  <c r="J38" i="14"/>
  <c r="I38" i="14"/>
  <c r="H38" i="14"/>
  <c r="G38" i="14"/>
  <c r="F38" i="14"/>
  <c r="E38" i="14"/>
  <c r="D38" i="14"/>
  <c r="R36" i="15"/>
  <c r="Q36" i="15"/>
  <c r="O36" i="15"/>
  <c r="N36" i="15"/>
  <c r="M36" i="15"/>
  <c r="K36" i="15"/>
  <c r="J36" i="15"/>
  <c r="I36" i="15"/>
  <c r="C36" i="14" l="1"/>
  <c r="D36" i="14"/>
  <c r="P13" i="14" l="1"/>
  <c r="K13" i="14"/>
  <c r="C55" i="14" l="1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24" i="14"/>
  <c r="C23" i="14"/>
  <c r="C22" i="14"/>
  <c r="C21" i="14"/>
  <c r="C20" i="14"/>
  <c r="C19" i="14"/>
  <c r="C18" i="14"/>
  <c r="C17" i="14"/>
  <c r="C16" i="14"/>
  <c r="F26" i="14" l="1"/>
  <c r="F56" i="14"/>
  <c r="R11" i="15" l="1"/>
  <c r="Q11" i="15"/>
  <c r="O11" i="15"/>
  <c r="N11" i="15"/>
  <c r="M11" i="15"/>
  <c r="K11" i="15"/>
  <c r="I24" i="15" l="1"/>
  <c r="J24" i="15"/>
  <c r="K24" i="15"/>
  <c r="M24" i="15"/>
  <c r="N24" i="15"/>
  <c r="O24" i="15"/>
  <c r="Q24" i="15"/>
  <c r="R24" i="15"/>
  <c r="I11" i="15"/>
  <c r="J11" i="15"/>
  <c r="I54" i="15"/>
  <c r="J54" i="15"/>
  <c r="K54" i="15"/>
  <c r="M54" i="15"/>
  <c r="N54" i="15"/>
  <c r="O54" i="15"/>
  <c r="Q54" i="15"/>
  <c r="R54" i="15"/>
  <c r="L14" i="15"/>
  <c r="P14" i="15" s="1"/>
  <c r="L15" i="15"/>
  <c r="P15" i="15" s="1"/>
  <c r="L16" i="15"/>
  <c r="P16" i="15" s="1"/>
  <c r="L17" i="15"/>
  <c r="P17" i="15" s="1"/>
  <c r="L18" i="15"/>
  <c r="P18" i="15" s="1"/>
  <c r="L19" i="15"/>
  <c r="P19" i="15" s="1"/>
  <c r="L20" i="15"/>
  <c r="P20" i="15" s="1"/>
  <c r="L21" i="15"/>
  <c r="P21" i="15" s="1"/>
  <c r="O24" i="14"/>
  <c r="O25" i="14"/>
  <c r="O26" i="14" s="1"/>
  <c r="E26" i="14"/>
  <c r="G26" i="14"/>
  <c r="H26" i="14"/>
  <c r="I26" i="14"/>
  <c r="J26" i="14"/>
  <c r="K26" i="14"/>
  <c r="N26" i="14"/>
  <c r="P26" i="14"/>
  <c r="Q26" i="14"/>
  <c r="R26" i="14"/>
  <c r="S26" i="14"/>
  <c r="T26" i="14"/>
  <c r="U26" i="14"/>
  <c r="V26" i="14"/>
  <c r="W26" i="14"/>
  <c r="X26" i="14"/>
  <c r="Y26" i="14"/>
  <c r="Z26" i="14"/>
  <c r="AC26" i="14"/>
  <c r="O29" i="14"/>
  <c r="O30" i="14"/>
  <c r="O31" i="14"/>
  <c r="O32" i="14"/>
  <c r="O33" i="14"/>
  <c r="O34" i="14"/>
  <c r="O35" i="14"/>
  <c r="N13" i="14"/>
  <c r="O41" i="14"/>
  <c r="O42" i="14"/>
  <c r="AB42" i="14" s="1"/>
  <c r="O43" i="14"/>
  <c r="AA43" i="14" s="1"/>
  <c r="O44" i="14"/>
  <c r="O45" i="14"/>
  <c r="AB45" i="14" s="1"/>
  <c r="O46" i="14"/>
  <c r="AA46" i="14" s="1"/>
  <c r="O47" i="14"/>
  <c r="O48" i="14"/>
  <c r="AB48" i="14" s="1"/>
  <c r="O49" i="14"/>
  <c r="AA49" i="14" s="1"/>
  <c r="O50" i="14"/>
  <c r="O51" i="14"/>
  <c r="AB51" i="14" s="1"/>
  <c r="O52" i="14"/>
  <c r="AA52" i="14" s="1"/>
  <c r="O53" i="14"/>
  <c r="O54" i="14"/>
  <c r="AB54" i="14" s="1"/>
  <c r="O55" i="14"/>
  <c r="AA55" i="14" s="1"/>
  <c r="E56" i="14"/>
  <c r="G56" i="14"/>
  <c r="H56" i="14"/>
  <c r="I56" i="14"/>
  <c r="J56" i="14"/>
  <c r="K56" i="14"/>
  <c r="L56" i="14"/>
  <c r="N56" i="14"/>
  <c r="P56" i="14"/>
  <c r="Q56" i="14"/>
  <c r="R56" i="14"/>
  <c r="S56" i="14"/>
  <c r="T56" i="14"/>
  <c r="U56" i="14"/>
  <c r="V56" i="14"/>
  <c r="W56" i="14"/>
  <c r="X56" i="14"/>
  <c r="Y56" i="14"/>
  <c r="Z56" i="14"/>
  <c r="AC56" i="14"/>
  <c r="AA35" i="14" l="1"/>
  <c r="C35" i="14"/>
  <c r="AA32" i="14"/>
  <c r="AA29" i="14"/>
  <c r="C29" i="14" s="1"/>
  <c r="AA34" i="14"/>
  <c r="AA31" i="14"/>
  <c r="C30" i="14"/>
  <c r="AA26" i="14"/>
  <c r="L26" i="14"/>
  <c r="L13" i="14" s="1"/>
  <c r="AB34" i="14"/>
  <c r="AA54" i="14"/>
  <c r="L52" i="15" s="1"/>
  <c r="P52" i="15" s="1"/>
  <c r="AB35" i="14"/>
  <c r="AB32" i="14"/>
  <c r="C32" i="14" s="1"/>
  <c r="L30" i="15" s="1"/>
  <c r="P30" i="15" s="1"/>
  <c r="AB31" i="14"/>
  <c r="C31" i="14" s="1"/>
  <c r="AA45" i="14"/>
  <c r="L43" i="15" s="1"/>
  <c r="P43" i="15" s="1"/>
  <c r="AA42" i="14"/>
  <c r="AB29" i="14"/>
  <c r="AB26" i="14"/>
  <c r="D56" i="14"/>
  <c r="AA51" i="14"/>
  <c r="L49" i="15" s="1"/>
  <c r="P49" i="15" s="1"/>
  <c r="O56" i="14"/>
  <c r="AA48" i="14"/>
  <c r="L22" i="15"/>
  <c r="P22" i="15" s="1"/>
  <c r="L46" i="15"/>
  <c r="P46" i="15" s="1"/>
  <c r="AB55" i="14"/>
  <c r="L53" i="15" s="1"/>
  <c r="P53" i="15" s="1"/>
  <c r="AB52" i="14"/>
  <c r="L50" i="15" s="1"/>
  <c r="P50" i="15" s="1"/>
  <c r="AB49" i="14"/>
  <c r="L47" i="15" s="1"/>
  <c r="P47" i="15" s="1"/>
  <c r="AB46" i="14"/>
  <c r="L44" i="15" s="1"/>
  <c r="P44" i="15" s="1"/>
  <c r="AB43" i="14"/>
  <c r="L41" i="15" s="1"/>
  <c r="P41" i="15" s="1"/>
  <c r="L40" i="15"/>
  <c r="P40" i="15" s="1"/>
  <c r="AB53" i="14"/>
  <c r="AB50" i="14"/>
  <c r="AB47" i="14"/>
  <c r="AB44" i="14"/>
  <c r="AB41" i="14"/>
  <c r="D13" i="14"/>
  <c r="AB33" i="14"/>
  <c r="AB30" i="14"/>
  <c r="AA53" i="14"/>
  <c r="AA50" i="14"/>
  <c r="AA47" i="14"/>
  <c r="AA44" i="14"/>
  <c r="AA41" i="14"/>
  <c r="O13" i="14"/>
  <c r="AA33" i="14"/>
  <c r="C33" i="14" s="1"/>
  <c r="AA30" i="14"/>
  <c r="E10" i="11"/>
  <c r="L33" i="15" l="1"/>
  <c r="P33" i="15" s="1"/>
  <c r="C34" i="14"/>
  <c r="L32" i="15" s="1"/>
  <c r="P32" i="15" s="1"/>
  <c r="L27" i="15"/>
  <c r="P27" i="15" s="1"/>
  <c r="L29" i="15"/>
  <c r="P29" i="15" s="1"/>
  <c r="C25" i="14"/>
  <c r="C26" i="14" s="1"/>
  <c r="L31" i="15"/>
  <c r="P31" i="15" s="1"/>
  <c r="L48" i="15"/>
  <c r="P48" i="15" s="1"/>
  <c r="L23" i="15"/>
  <c r="P23" i="15" s="1"/>
  <c r="P24" i="15" s="1"/>
  <c r="L28" i="15"/>
  <c r="P28" i="15" s="1"/>
  <c r="L45" i="15"/>
  <c r="P45" i="15" s="1"/>
  <c r="L34" i="15"/>
  <c r="P34" i="15" s="1"/>
  <c r="L42" i="15"/>
  <c r="P42" i="15" s="1"/>
  <c r="L51" i="15"/>
  <c r="P51" i="15" s="1"/>
  <c r="AB13" i="14"/>
  <c r="AA13" i="14"/>
  <c r="AA56" i="14"/>
  <c r="AB56" i="14"/>
  <c r="L24" i="15" l="1"/>
  <c r="C13" i="14"/>
  <c r="C56" i="14"/>
  <c r="L39" i="15"/>
  <c r="D16" i="11"/>
  <c r="D14" i="11"/>
  <c r="D12" i="11"/>
  <c r="P39" i="15" l="1"/>
  <c r="P54" i="15" s="1"/>
  <c r="P11" i="15" s="1"/>
  <c r="L54" i="15"/>
  <c r="L11" i="15" s="1"/>
  <c r="D10" i="11"/>
  <c r="C10" i="11"/>
  <c r="F14" i="11" l="1"/>
  <c r="F12" i="11" l="1"/>
  <c r="F16" i="11" l="1"/>
  <c r="F10" i="11" s="1"/>
</calcChain>
</file>

<file path=xl/sharedStrings.xml><?xml version="1.0" encoding="utf-8"?>
<sst xmlns="http://schemas.openxmlformats.org/spreadsheetml/2006/main" count="386" uniqueCount="122">
  <si>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</si>
  <si>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</si>
  <si>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</si>
  <si>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</si>
  <si>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</si>
  <si>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</si>
  <si>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</si>
  <si>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</si>
  <si>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</si>
  <si>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</si>
  <si>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</si>
  <si>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</si>
  <si>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</si>
  <si>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</si>
  <si>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</si>
  <si>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</si>
  <si>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</si>
  <si>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</si>
  <si>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</si>
  <si>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</si>
  <si>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</si>
  <si>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</si>
  <si>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</si>
  <si>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</si>
  <si>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</si>
  <si>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</si>
  <si>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</si>
  <si>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</si>
  <si>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</si>
  <si>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</si>
  <si>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</si>
  <si>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</si>
  <si>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</si>
  <si>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</si>
  <si>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</si>
  <si>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</si>
  <si>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</si>
  <si>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ПК</t>
  </si>
  <si>
    <t>СК</t>
  </si>
  <si>
    <t>№ п/п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</si>
  <si>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</si>
  <si>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</si>
  <si>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</si>
  <si>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</si>
  <si>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</si>
  <si>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</si>
  <si>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</si>
  <si>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</si>
  <si>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</si>
  <si>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</si>
  <si>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</si>
  <si>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</si>
  <si>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</si>
  <si>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</si>
  <si>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Наименование муниципального образования</t>
  </si>
  <si>
    <t>СС</t>
  </si>
  <si>
    <t>РО</t>
  </si>
  <si>
    <t>-</t>
  </si>
  <si>
    <t>+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</si>
  <si>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</si>
  <si>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</si>
  <si>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</si>
  <si>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</si>
  <si>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</si>
  <si>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</si>
  <si>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2020 год</t>
  </si>
  <si>
    <t>12.2020</t>
  </si>
  <si>
    <t>г. Клинцы, ул Мира, д. 27</t>
  </si>
  <si>
    <t>2021 год</t>
  </si>
  <si>
    <t>12.2021</t>
  </si>
  <si>
    <t>г. Клинцы, ул. Ворошилова, д. 11</t>
  </si>
  <si>
    <t>г. Клинцы, ул. Октябрьская, д. 104</t>
  </si>
  <si>
    <t>г. Клинцы, ул. Октябрьская, д. 106</t>
  </si>
  <si>
    <t>г. Клинцы, ул. Октябрьская, д. 108</t>
  </si>
  <si>
    <t>2022 год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</si>
  <si>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</si>
  <si>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</si>
  <si>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</si>
  <si>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</si>
  <si>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</si>
  <si>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</si>
  <si>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</si>
  <si>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</si>
  <si>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</si>
  <si>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</si>
  <si>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</si>
  <si>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</si>
  <si>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</si>
  <si>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</si>
  <si>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</si>
  <si>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</si>
  <si>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</si>
  <si>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</si>
  <si>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</si>
  <si>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</si>
  <si>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</si>
  <si>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</si>
  <si>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</si>
  <si>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</si>
  <si>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</si>
  <si>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</si>
  <si>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</si>
  <si>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Тип кровли (ПК - ПК; СК - СК)</t>
  </si>
  <si>
    <t>2020 г.</t>
  </si>
  <si>
    <t>2021 г.</t>
  </si>
  <si>
    <t>2022 г.</t>
  </si>
  <si>
    <t>(приложение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</si>
  <si>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Перечень многоквартирных домов Брянской области, включенных в краткосрочный (2020-2022 годы) план</t>
  </si>
  <si>
    <t xml:space="preserve">Перечень многоквартирных домов Брянской области, включенных в краткосрочный (2020-2022 годы) план, с указанием видов и стоимости услуг и (или) работ по капитальному ремонту </t>
  </si>
  <si>
    <t>Планируемые показатели выполнения работ по капитальному ремонту многоквартирных домов Брянской области, включенных в краткосрочный (2020-2022 годы) план</t>
  </si>
  <si>
    <t>г. Клинцы, ул. Карла Маркса, д. 34</t>
  </si>
  <si>
    <t>г. Клинцы, ул. Калинина, д. 151</t>
  </si>
  <si>
    <t>СК;ПК</t>
  </si>
  <si>
    <t>Итого по муниципальному образованию "городской округ "город Клинцы" (2020-2022)</t>
  </si>
  <si>
    <t>(приложение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годы)).</t>
  </si>
  <si>
    <t>Итого по муниципальному образованию "Городской округ" город Клинцы" (2020-2022 гг.).</t>
  </si>
  <si>
    <t>(приложение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годы)).</t>
  </si>
  <si>
    <t>Итого по муниципальному образованию  "Городской округ "город Клинцы" 2020-2022 гг.</t>
  </si>
  <si>
    <t>Приложение 2 к постановлению Клинцовской городской администрации от _________ 2020 № _____</t>
  </si>
  <si>
    <t>Приложение 1  к постановлению Клинцовской городской администрации от _________ 2020 № _____</t>
  </si>
  <si>
    <t>Приложение 3 к постановлению Клинцовской городской администрации от                                         _________ 2020 № _____</t>
  </si>
  <si>
    <t>г. Клинцы, ул. Карла Либкнехта, д.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</si>
</sst>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62" x14ac:knownFonts="1">
    <font>
      <sz val="10"/>
      <name val="Times New Roman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7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0" tint="-4.9989318521683403E-2"/>
      <name val="Arial Narrow"/>
      <family val="2"/>
      <charset val="204"/>
    </font>
    <font>
      <sz val="6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0.39997558519241921"/>
        <bgColor rgb="FF00000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35">
    <xf numFmtId="0" fontId="0" fillId="0" borderId="0" applyNumberFormat="0" applyBorder="0" applyProtection="0">
      <alignment horizontal="left" vertical="center" wrapText="1"/>
    </xf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" fillId="0" borderId="0"/>
    <xf numFmtId="0" fontId="30" fillId="0" borderId="0"/>
    <xf numFmtId="0" fontId="4" fillId="34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4" fillId="27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4" fillId="35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4" fillId="36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4" fillId="37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4" fillId="3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4" fillId="2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4" fillId="3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4" fillId="31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4" fillId="27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4" fillId="40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4" fillId="4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5" fillId="15" borderId="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5" fillId="6" borderId="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6" fillId="42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6" fillId="43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6" fillId="42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7" fillId="42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7" fillId="43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7" fillId="42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8" fillId="0" borderId="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8" fillId="0" borderId="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9" fillId="0" borderId="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9" fillId="0" borderId="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10" fillId="0" borderId="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0" fillId="0" borderId="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1" fillId="0" borderId="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2" fillId="44" borderId="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12" fillId="45" borderId="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46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14" fillId="22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21" fillId="0" borderId="0" applyNumberFormat="0" applyBorder="0" applyProtection="0">
      <alignment horizontal="left" vertical="center" wrapText="1"/>
    </xf>
    <xf numFmtId="0" fontId="2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15" fillId="0" borderId="0"/>
    <xf numFmtId="0" fontId="1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5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1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27" fillId="0" borderId="0">
      <alignment horizontal="left"/>
    </xf>
    <xf numFmtId="0" fontId="16" fillId="5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16" fillId="7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Protection="0">
      <alignment horizontal="left" vertical="center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ill="0" applyBorder="0" applyProtection="0">
      <alignment horizontal="left" vertical="center" wrapText="1"/>
    </xf>
    <xf numFmtId="0" fontId="18" fillId="0" borderId="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18" fillId="0" borderId="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26" fillId="0" borderId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0" fillId="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20" fillId="10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>
      <alignment horizontal="right" vertical="top" wrapText="1"/>
    </xf>
    <xf numFmtId="0" fontId="1" fillId="0" borderId="0"/>
  </cellStyleXfs>
  <cellXfs count="151">
    <xf numFmtId="0" fontId="0" fillId="0" borderId="0" xfId="0">
      <alignment horizontal="left" vertical="center" wrapText="1"/>
    </xf>
    <xf numFmtId="0" fontId="0" fillId="0" borderId="0" xfId="0" applyFill="1">
      <alignment horizontal="left" vertical="center" wrapText="1"/>
    </xf>
    <xf numFmtId="0" fontId="2" fillId="0" borderId="0" xfId="0" applyFont="1" applyFill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>
      <alignment horizontal="left" vertical="center" wrapText="1"/>
    </xf>
    <xf numFmtId="49" fontId="21" fillId="0" borderId="0" xfId="0" applyNumberFormat="1" applyFont="1" applyFill="1" applyAlignment="1">
      <alignment horizontal="center" wrapText="1" shrinkToFit="1"/>
    </xf>
    <xf numFmtId="4" fontId="2" fillId="0" borderId="0" xfId="0" applyNumberFormat="1" applyFont="1" applyFill="1" applyAlignment="1">
      <alignment vertical="center" wrapText="1"/>
    </xf>
    <xf numFmtId="0" fontId="21" fillId="0" borderId="0" xfId="0" applyFont="1" applyFill="1" applyAlignment="1">
      <alignment horizontal="center" wrapText="1" shrinkToFit="1"/>
    </xf>
    <xf numFmtId="4" fontId="49" fillId="0" borderId="0" xfId="2135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1" fillId="0" borderId="0" xfId="0" applyFont="1" applyFill="1" applyAlignment="1">
      <alignment vertical="center" wrapText="1"/>
    </xf>
    <xf numFmtId="4" fontId="53" fillId="0" borderId="0" xfId="0" applyNumberFormat="1" applyFont="1" applyFill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Alignment="1">
      <alignment horizontal="center" wrapText="1" shrinkToFit="1"/>
    </xf>
    <xf numFmtId="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 shrinkToFit="1"/>
    </xf>
    <xf numFmtId="4" fontId="0" fillId="0" borderId="0" xfId="0" applyNumberFormat="1" applyFont="1" applyFill="1" applyBorder="1">
      <alignment horizontal="left" vertical="center" wrapText="1"/>
    </xf>
    <xf numFmtId="3" fontId="0" fillId="79" borderId="0" xfId="0" applyNumberFormat="1" applyFont="1" applyFill="1" applyBorder="1">
      <alignment horizontal="left" vertical="center" wrapText="1"/>
    </xf>
    <xf numFmtId="0" fontId="0" fillId="79" borderId="0" xfId="0" applyFont="1" applyFill="1" applyBorder="1">
      <alignment horizontal="left" vertical="center" wrapText="1"/>
    </xf>
    <xf numFmtId="0" fontId="0" fillId="80" borderId="0" xfId="0" applyFont="1" applyFill="1" applyBorder="1">
      <alignment horizontal="left" vertical="center" wrapText="1"/>
    </xf>
    <xf numFmtId="0" fontId="0" fillId="81" borderId="0" xfId="0" applyFont="1" applyFill="1" applyBorder="1">
      <alignment horizontal="left" vertical="center" wrapText="1"/>
    </xf>
    <xf numFmtId="4" fontId="0" fillId="81" borderId="0" xfId="0" applyNumberFormat="1" applyFont="1" applyFill="1" applyBorder="1">
      <alignment horizontal="left" vertical="center" wrapText="1"/>
    </xf>
    <xf numFmtId="4" fontId="2" fillId="0" borderId="0" xfId="0" applyNumberFormat="1" applyFont="1" applyFill="1">
      <alignment horizontal="left" vertical="center" wrapText="1"/>
    </xf>
    <xf numFmtId="4" fontId="2" fillId="81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>
      <alignment horizontal="left" vertical="center" wrapText="1"/>
    </xf>
    <xf numFmtId="165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3" fontId="54" fillId="0" borderId="14" xfId="0" applyNumberFormat="1" applyFont="1" applyFill="1" applyBorder="1" applyAlignment="1">
      <alignment horizontal="center" vertical="center" wrapText="1"/>
    </xf>
    <xf numFmtId="4" fontId="54" fillId="0" borderId="14" xfId="0" applyNumberFormat="1" applyFont="1" applyFill="1" applyBorder="1" applyAlignment="1">
      <alignment horizontal="center" vertical="center" wrapText="1"/>
    </xf>
    <xf numFmtId="4" fontId="54" fillId="0" borderId="10" xfId="0" applyNumberFormat="1" applyFont="1" applyFill="1" applyBorder="1" applyAlignment="1">
      <alignment horizontal="center" vertical="center" wrapText="1"/>
    </xf>
    <xf numFmtId="3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/>
    </xf>
    <xf numFmtId="0" fontId="56" fillId="0" borderId="12" xfId="2058" applyFont="1" applyFill="1" applyBorder="1" applyAlignment="1">
      <alignment horizontal="left" vertical="center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49" fontId="54" fillId="0" borderId="10" xfId="0" applyNumberFormat="1" applyFont="1" applyFill="1" applyBorder="1" applyAlignment="1">
      <alignment horizontal="center" vertical="center" wrapText="1"/>
    </xf>
    <xf numFmtId="1" fontId="54" fillId="0" borderId="10" xfId="0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/>
    </xf>
    <xf numFmtId="3" fontId="56" fillId="0" borderId="10" xfId="0" applyNumberFormat="1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 wrapText="1"/>
    </xf>
    <xf numFmtId="0" fontId="56" fillId="0" borderId="10" xfId="2054" applyFont="1" applyFill="1" applyBorder="1" applyAlignment="1">
      <alignment horizontal="left" vertical="center" wrapText="1"/>
    </xf>
    <xf numFmtId="49" fontId="56" fillId="0" borderId="10" xfId="2055" applyNumberFormat="1" applyFont="1" applyFill="1" applyBorder="1" applyAlignment="1">
      <alignment horizontal="center" vertical="center" wrapText="1"/>
    </xf>
    <xf numFmtId="0" fontId="56" fillId="0" borderId="10" xfId="2051" applyFont="1" applyFill="1" applyBorder="1" applyAlignment="1">
      <alignment horizontal="center" vertical="center" wrapText="1"/>
    </xf>
    <xf numFmtId="0" fontId="56" fillId="0" borderId="10" xfId="2056" applyNumberFormat="1" applyFont="1" applyFill="1" applyBorder="1" applyAlignment="1">
      <alignment horizontal="center" vertical="center" wrapText="1"/>
    </xf>
    <xf numFmtId="0" fontId="56" fillId="0" borderId="10" xfId="2041" applyFont="1" applyFill="1" applyBorder="1" applyAlignment="1">
      <alignment horizontal="center" vertical="center" wrapText="1"/>
    </xf>
    <xf numFmtId="0" fontId="56" fillId="0" borderId="10" xfId="2041" applyNumberFormat="1" applyFont="1" applyFill="1" applyBorder="1" applyAlignment="1">
      <alignment horizontal="center" vertical="center" wrapText="1"/>
    </xf>
    <xf numFmtId="4" fontId="56" fillId="0" borderId="10" xfId="2057" applyNumberFormat="1" applyFont="1" applyFill="1" applyBorder="1" applyAlignment="1">
      <alignment horizontal="center" vertical="center" wrapText="1"/>
    </xf>
    <xf numFmtId="3" fontId="56" fillId="0" borderId="10" xfId="2057" applyNumberFormat="1" applyFont="1" applyFill="1" applyBorder="1" applyAlignment="1">
      <alignment horizontal="center" vertical="center" wrapText="1"/>
    </xf>
    <xf numFmtId="4" fontId="56" fillId="0" borderId="10" xfId="2041" applyNumberFormat="1" applyFont="1" applyFill="1" applyBorder="1" applyAlignment="1">
      <alignment horizontal="center" vertical="center" wrapText="1"/>
    </xf>
    <xf numFmtId="4" fontId="56" fillId="0" borderId="10" xfId="0" applyNumberFormat="1" applyFont="1" applyFill="1" applyBorder="1" applyAlignment="1">
      <alignment horizontal="center" vertical="center" wrapText="1"/>
    </xf>
    <xf numFmtId="49" fontId="56" fillId="0" borderId="10" xfId="0" applyNumberFormat="1" applyFont="1" applyFill="1" applyBorder="1" applyAlignment="1">
      <alignment horizontal="center" vertical="center" wrapText="1"/>
    </xf>
    <xf numFmtId="0" fontId="56" fillId="0" borderId="10" xfId="2058" applyFont="1" applyFill="1" applyBorder="1" applyAlignment="1">
      <alignment horizontal="left" vertical="center" wrapText="1"/>
    </xf>
    <xf numFmtId="49" fontId="56" fillId="0" borderId="10" xfId="2051" applyNumberFormat="1" applyFont="1" applyFill="1" applyBorder="1" applyAlignment="1">
      <alignment horizontal="center" vertical="center" wrapText="1"/>
    </xf>
    <xf numFmtId="0" fontId="56" fillId="0" borderId="10" xfId="2071" applyNumberFormat="1" applyFont="1" applyFill="1" applyBorder="1" applyAlignment="1">
      <alignment horizontal="center" vertical="center" wrapText="1"/>
    </xf>
    <xf numFmtId="0" fontId="56" fillId="0" borderId="10" xfId="2072" applyFont="1" applyFill="1" applyBorder="1" applyAlignment="1">
      <alignment horizontal="center" vertical="center" wrapText="1"/>
    </xf>
    <xf numFmtId="0" fontId="56" fillId="0" borderId="10" xfId="2072" applyNumberFormat="1" applyFont="1" applyFill="1" applyBorder="1" applyAlignment="1">
      <alignment horizontal="center" vertical="center" wrapText="1"/>
    </xf>
    <xf numFmtId="4" fontId="56" fillId="0" borderId="10" xfId="2072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left" vertical="center" wrapText="1"/>
    </xf>
    <xf numFmtId="4" fontId="56" fillId="0" borderId="10" xfId="0" applyNumberFormat="1" applyFont="1" applyFill="1" applyBorder="1" applyAlignment="1">
      <alignment horizontal="center" vertical="center"/>
    </xf>
    <xf numFmtId="49" fontId="56" fillId="0" borderId="10" xfId="2042" applyNumberFormat="1" applyFont="1" applyFill="1" applyBorder="1" applyAlignment="1">
      <alignment horizontal="center" vertical="center" wrapText="1"/>
    </xf>
    <xf numFmtId="2" fontId="56" fillId="0" borderId="10" xfId="2051" applyNumberFormat="1" applyFont="1" applyFill="1" applyBorder="1" applyAlignment="1">
      <alignment horizontal="center" vertical="center" wrapText="1"/>
    </xf>
    <xf numFmtId="3" fontId="56" fillId="0" borderId="10" xfId="2072" applyNumberFormat="1" applyFont="1" applyFill="1" applyBorder="1" applyAlignment="1">
      <alignment horizontal="center" vertical="center" wrapText="1"/>
    </xf>
    <xf numFmtId="0" fontId="58" fillId="0" borderId="0" xfId="0" applyFont="1">
      <alignment horizontal="left" vertical="center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4" fontId="54" fillId="0" borderId="13" xfId="0" applyNumberFormat="1" applyFont="1" applyFill="1" applyBorder="1" applyAlignment="1">
      <alignment horizontal="center" vertical="center" textRotation="90" wrapText="1"/>
    </xf>
    <xf numFmtId="4" fontId="54" fillId="0" borderId="11" xfId="0" applyNumberFormat="1" applyFont="1" applyFill="1" applyBorder="1" applyAlignment="1">
      <alignment horizontal="center" vertical="center" textRotation="90" wrapText="1"/>
    </xf>
    <xf numFmtId="4" fontId="54" fillId="0" borderId="32" xfId="0" applyNumberFormat="1" applyFont="1" applyFill="1" applyBorder="1" applyAlignment="1">
      <alignment horizontal="center" vertical="center" textRotation="90" wrapText="1"/>
    </xf>
    <xf numFmtId="4" fontId="54" fillId="0" borderId="16" xfId="0" applyNumberFormat="1" applyFont="1" applyFill="1" applyBorder="1" applyAlignment="1">
      <alignment horizontal="center" vertical="center" textRotation="90" wrapText="1"/>
    </xf>
    <xf numFmtId="4" fontId="61" fillId="0" borderId="10" xfId="0" applyNumberFormat="1" applyFont="1" applyFill="1" applyBorder="1" applyAlignment="1">
      <alignment horizontal="center" vertical="center" wrapText="1"/>
    </xf>
    <xf numFmtId="1" fontId="61" fillId="0" borderId="10" xfId="0" applyNumberFormat="1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/>
    </xf>
    <xf numFmtId="0" fontId="56" fillId="0" borderId="10" xfId="0" applyNumberFormat="1" applyFont="1" applyFill="1" applyBorder="1" applyAlignment="1">
      <alignment horizontal="center" vertical="center" wrapText="1"/>
    </xf>
    <xf numFmtId="0" fontId="56" fillId="0" borderId="10" xfId="2040" applyFont="1" applyFill="1" applyBorder="1" applyAlignment="1">
      <alignment horizontal="center" vertical="center" wrapText="1"/>
    </xf>
    <xf numFmtId="4" fontId="56" fillId="0" borderId="10" xfId="2076" applyNumberFormat="1" applyFont="1" applyFill="1" applyBorder="1" applyAlignment="1">
      <alignment horizontal="center" vertical="center" wrapText="1"/>
    </xf>
    <xf numFmtId="4" fontId="56" fillId="0" borderId="10" xfId="2052" applyNumberFormat="1" applyFont="1" applyFill="1" applyBorder="1" applyAlignment="1">
      <alignment horizontal="center" vertical="center" wrapText="1"/>
    </xf>
    <xf numFmtId="4" fontId="56" fillId="0" borderId="12" xfId="0" applyNumberFormat="1" applyFont="1" applyFill="1" applyBorder="1" applyAlignment="1">
      <alignment horizontal="center" vertical="center"/>
    </xf>
    <xf numFmtId="3" fontId="56" fillId="0" borderId="12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wrapText="1" shrinkToFit="1"/>
    </xf>
    <xf numFmtId="0" fontId="54" fillId="0" borderId="0" xfId="0" applyFont="1" applyFill="1" applyAlignment="1">
      <alignment horizontal="center" vertical="center" wrapText="1" shrinkToFit="1"/>
    </xf>
    <xf numFmtId="0" fontId="54" fillId="0" borderId="0" xfId="0" applyNumberFormat="1" applyFont="1" applyFill="1" applyAlignment="1">
      <alignment horizontal="center" wrapText="1" shrinkToFit="1"/>
    </xf>
    <xf numFmtId="4" fontId="54" fillId="0" borderId="10" xfId="0" applyNumberFormat="1" applyFont="1" applyFill="1" applyBorder="1" applyAlignment="1">
      <alignment horizontal="center" vertical="center" wrapText="1"/>
    </xf>
    <xf numFmtId="4" fontId="54" fillId="0" borderId="0" xfId="0" applyNumberFormat="1" applyFont="1" applyFill="1" applyBorder="1" applyAlignment="1">
      <alignment horizontal="right" vertical="center" wrapText="1"/>
    </xf>
    <xf numFmtId="0" fontId="57" fillId="0" borderId="10" xfId="0" applyFont="1" applyFill="1" applyBorder="1" applyAlignment="1">
      <alignment horizontal="left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49" fontId="54" fillId="0" borderId="10" xfId="0" applyNumberFormat="1" applyFont="1" applyFill="1" applyBorder="1" applyAlignment="1">
      <alignment horizontal="center" vertical="center" textRotation="90" wrapText="1"/>
    </xf>
    <xf numFmtId="0" fontId="54" fillId="0" borderId="10" xfId="0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0" fontId="54" fillId="0" borderId="10" xfId="0" applyNumberFormat="1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165" fontId="54" fillId="0" borderId="13" xfId="0" applyNumberFormat="1" applyFont="1" applyFill="1" applyBorder="1" applyAlignment="1">
      <alignment horizontal="center" vertical="center" wrapText="1"/>
    </xf>
    <xf numFmtId="165" fontId="54" fillId="0" borderId="17" xfId="0" applyNumberFormat="1" applyFont="1" applyFill="1" applyBorder="1" applyAlignment="1">
      <alignment horizontal="center" vertical="center" wrapText="1"/>
    </xf>
    <xf numFmtId="165" fontId="54" fillId="0" borderId="12" xfId="0" applyNumberFormat="1" applyFont="1" applyFill="1" applyBorder="1" applyAlignment="1">
      <alignment horizontal="center" vertical="center" wrapText="1"/>
    </xf>
    <xf numFmtId="4" fontId="54" fillId="0" borderId="13" xfId="0" applyNumberFormat="1" applyFont="1" applyFill="1" applyBorder="1" applyAlignment="1">
      <alignment horizontal="center" vertical="center" wrapText="1"/>
    </xf>
    <xf numFmtId="4" fontId="54" fillId="0" borderId="17" xfId="0" applyNumberFormat="1" applyFont="1" applyFill="1" applyBorder="1" applyAlignment="1">
      <alignment horizontal="center" vertical="center" wrapText="1"/>
    </xf>
    <xf numFmtId="4" fontId="54" fillId="0" borderId="12" xfId="0" applyNumberFormat="1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left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textRotation="90" wrapText="1"/>
    </xf>
    <xf numFmtId="0" fontId="54" fillId="0" borderId="17" xfId="0" applyFont="1" applyFill="1" applyBorder="1" applyAlignment="1">
      <alignment horizontal="center" vertical="center" textRotation="90" wrapText="1"/>
    </xf>
    <xf numFmtId="0" fontId="54" fillId="0" borderId="12" xfId="0" applyFont="1" applyFill="1" applyBorder="1" applyAlignment="1">
      <alignment horizontal="center" vertical="center" textRotation="90" wrapText="1"/>
    </xf>
    <xf numFmtId="0" fontId="54" fillId="0" borderId="13" xfId="0" applyNumberFormat="1" applyFont="1" applyFill="1" applyBorder="1" applyAlignment="1">
      <alignment horizontal="center" vertical="center" wrapText="1"/>
    </xf>
    <xf numFmtId="0" fontId="54" fillId="0" borderId="17" xfId="0" applyNumberFormat="1" applyFont="1" applyFill="1" applyBorder="1" applyAlignment="1">
      <alignment horizontal="center" vertical="center" wrapText="1"/>
    </xf>
    <xf numFmtId="0" fontId="54" fillId="0" borderId="12" xfId="0" applyNumberFormat="1" applyFont="1" applyFill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0" fontId="54" fillId="0" borderId="16" xfId="0" applyFont="1" applyFill="1" applyBorder="1">
      <alignment horizontal="left" vertical="center" wrapText="1"/>
    </xf>
    <xf numFmtId="0" fontId="54" fillId="0" borderId="30" xfId="0" applyFont="1" applyFill="1" applyBorder="1">
      <alignment horizontal="left" vertical="center" wrapText="1"/>
    </xf>
    <xf numFmtId="0" fontId="54" fillId="0" borderId="31" xfId="0" applyFont="1" applyFill="1" applyBorder="1">
      <alignment horizontal="left" vertical="center" wrapText="1"/>
    </xf>
    <xf numFmtId="0" fontId="54" fillId="0" borderId="18" xfId="0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54" fillId="0" borderId="31" xfId="0" applyFont="1" applyFill="1" applyBorder="1" applyAlignment="1">
      <alignment horizontal="center" vertical="center" wrapText="1"/>
    </xf>
    <xf numFmtId="0" fontId="60" fillId="0" borderId="32" xfId="2134" applyFont="1" applyFill="1" applyBorder="1" applyAlignment="1">
      <alignment horizontal="center" vertical="center" textRotation="90" wrapText="1"/>
    </xf>
    <xf numFmtId="0" fontId="59" fillId="0" borderId="0" xfId="0" applyFont="1" applyFill="1" applyAlignment="1">
      <alignment horizontal="center" wrapText="1" shrinkToFit="1"/>
    </xf>
    <xf numFmtId="0" fontId="59" fillId="0" borderId="0" xfId="0" applyFont="1" applyFill="1" applyAlignment="1">
      <alignment wrapText="1" shrinkToFit="1"/>
    </xf>
    <xf numFmtId="0" fontId="54" fillId="0" borderId="11" xfId="0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4" fillId="0" borderId="12" xfId="0" applyFont="1" applyFill="1" applyBorder="1">
      <alignment horizontal="left" vertical="center" wrapText="1"/>
    </xf>
    <xf numFmtId="0" fontId="54" fillId="0" borderId="11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right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54" fillId="0" borderId="17" xfId="0" applyFont="1" applyFill="1" applyBorder="1">
      <alignment horizontal="left" vertical="center" wrapText="1"/>
    </xf>
    <xf numFmtId="0" fontId="54" fillId="0" borderId="11" xfId="0" applyFont="1" applyFill="1" applyBorder="1" applyAlignment="1">
      <alignment horizontal="left" vertical="center" wrapText="1"/>
    </xf>
    <xf numFmtId="0" fontId="54" fillId="0" borderId="14" xfId="0" applyFont="1" applyFill="1" applyBorder="1" applyAlignment="1">
      <alignment horizontal="left" vertical="center" wrapText="1"/>
    </xf>
  </cellXfs>
  <cellStyles count="2435">
    <cellStyle name="20% — акцент1" xfId="2403"/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— акцент1 2" xfId="12"/>
    <cellStyle name="20% - Акцент1 2_Приложение 1" xfId="13"/>
    <cellStyle name="20% — акцент1 2_Приложение 1" xfId="14"/>
    <cellStyle name="20% - Акцент1 2_Приложение 1_1" xfId="15"/>
    <cellStyle name="20% — акцент1 2_Приложение 2" xfId="16"/>
    <cellStyle name="20% - Акцент1 2_Приложение 2_1" xfId="17"/>
    <cellStyle name="20% — акцент1 2_Стоимость" xfId="18"/>
    <cellStyle name="20% - Акцент1 2_Стоимость_1" xfId="19"/>
    <cellStyle name="20% — акцент1 2_Стоимость_1" xfId="20"/>
    <cellStyle name="20% - Акцент1 2_Стоимость_Стоимость" xfId="21"/>
    <cellStyle name="20% — акцент1 2_Стоимость_Стоимость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25" xfId="28"/>
    <cellStyle name="20% - Акцент1 26" xfId="29"/>
    <cellStyle name="20% - Акцент1 27" xfId="30"/>
    <cellStyle name="20% - Акцент1 28" xfId="31"/>
    <cellStyle name="20% - Акцент1 29" xfId="32"/>
    <cellStyle name="20% - Акцент1 3" xfId="33"/>
    <cellStyle name="20% — акцент1 3" xfId="34"/>
    <cellStyle name="20% - Акцент1 3_Приложение 1" xfId="35"/>
    <cellStyle name="20% — акцент1 3_Приложение 1" xfId="36"/>
    <cellStyle name="20% - Акцент1 3_Приложение 1_1" xfId="37"/>
    <cellStyle name="20% — акцент1 3_Приложение 2" xfId="38"/>
    <cellStyle name="20% - Акцент1 3_Приложение 2_1" xfId="39"/>
    <cellStyle name="20% — акцент1 3_Стоимость" xfId="40"/>
    <cellStyle name="20% - Акцент1 3_Стоимость_1" xfId="41"/>
    <cellStyle name="20% — акцент1 3_Стоимость_1" xfId="42"/>
    <cellStyle name="20% - Акцент1 3_Стоимость_Стоимость" xfId="43"/>
    <cellStyle name="20% — акцент1 3_Стоимость_Стоимость" xfId="44"/>
    <cellStyle name="20% - Акцент1 30" xfId="45"/>
    <cellStyle name="20% - Акцент1 31" xfId="46"/>
    <cellStyle name="20% - Акцент1 32" xfId="47"/>
    <cellStyle name="20% - Акцент1 33" xfId="48"/>
    <cellStyle name="20% - Акцент1 34" xfId="49"/>
    <cellStyle name="20% - Акцент1 35" xfId="50"/>
    <cellStyle name="20% - Акцент1 36" xfId="51"/>
    <cellStyle name="20% - Акцент1 37" xfId="52"/>
    <cellStyle name="20% - Акцент1 38" xfId="53"/>
    <cellStyle name="20% - Акцент1 39" xfId="54"/>
    <cellStyle name="20% - Акцент1 4" xfId="55"/>
    <cellStyle name="20% — акцент1 4" xfId="56"/>
    <cellStyle name="20% - Акцент1 4_Приложение 1" xfId="57"/>
    <cellStyle name="20% — акцент1 4_Приложение 1" xfId="58"/>
    <cellStyle name="20% - Акцент1 4_Приложение 1_1" xfId="59"/>
    <cellStyle name="20% — акцент1 4_Приложение 2" xfId="60"/>
    <cellStyle name="20% - Акцент1 4_Приложение 2_1" xfId="61"/>
    <cellStyle name="20% — акцент1 4_Стоимость" xfId="62"/>
    <cellStyle name="20% - Акцент1 4_Стоимость_1" xfId="63"/>
    <cellStyle name="20% — акцент1 4_Стоимость_1" xfId="64"/>
    <cellStyle name="20% - Акцент1 4_Стоимость_Стоимость" xfId="65"/>
    <cellStyle name="20% — акцент1 4_Стоимость_Стоимость" xfId="66"/>
    <cellStyle name="20% - Акцент1 40" xfId="67"/>
    <cellStyle name="20% - Акцент1 41" xfId="68"/>
    <cellStyle name="20% - Акцент1 42" xfId="69"/>
    <cellStyle name="20% - Акцент1 43" xfId="70"/>
    <cellStyle name="20% - Акцент1 44" xfId="71"/>
    <cellStyle name="20% - Акцент1 45" xfId="72"/>
    <cellStyle name="20% - Акцент1 5" xfId="73"/>
    <cellStyle name="20% - Акцент1 6" xfId="74"/>
    <cellStyle name="20% - Акцент1 7" xfId="75"/>
    <cellStyle name="20% - Акцент1 8" xfId="76"/>
    <cellStyle name="20% - Акцент1 9" xfId="77"/>
    <cellStyle name="20% — акцент1_Стоимость" xfId="2404"/>
    <cellStyle name="20% — акцент2" xfId="2405"/>
    <cellStyle name="20% - Акцент2 10" xfId="78"/>
    <cellStyle name="20% - Акцент2 11" xfId="79"/>
    <cellStyle name="20% - Акцент2 12" xfId="80"/>
    <cellStyle name="20% - Акцент2 13" xfId="81"/>
    <cellStyle name="20% - Акцент2 14" xfId="82"/>
    <cellStyle name="20% - Акцент2 15" xfId="83"/>
    <cellStyle name="20% - Акцент2 16" xfId="84"/>
    <cellStyle name="20% - Акцент2 17" xfId="85"/>
    <cellStyle name="20% - Акцент2 18" xfId="86"/>
    <cellStyle name="20% - Акцент2 19" xfId="87"/>
    <cellStyle name="20% - Акцент2 2" xfId="88"/>
    <cellStyle name="20% — акцент2 2" xfId="89"/>
    <cellStyle name="20% - Акцент2 2_Приложение 1" xfId="90"/>
    <cellStyle name="20% — акцент2 2_Приложение 1" xfId="91"/>
    <cellStyle name="20% - Акцент2 2_Приложение 1_1" xfId="92"/>
    <cellStyle name="20% — акцент2 2_Приложение 2" xfId="93"/>
    <cellStyle name="20% - Акцент2 2_Приложение 2_1" xfId="94"/>
    <cellStyle name="20% — акцент2 2_Стоимость" xfId="95"/>
    <cellStyle name="20% - Акцент2 2_Стоимость_1" xfId="96"/>
    <cellStyle name="20% — акцент2 2_Стоимость_1" xfId="97"/>
    <cellStyle name="20% - Акцент2 2_Стоимость_Стоимость" xfId="98"/>
    <cellStyle name="20% — акцент2 2_Стоимость_Стоимость" xfId="99"/>
    <cellStyle name="20% - Акцент2 20" xfId="100"/>
    <cellStyle name="20% - Акцент2 21" xfId="101"/>
    <cellStyle name="20% - Акцент2 22" xfId="102"/>
    <cellStyle name="20% - Акцент2 23" xfId="103"/>
    <cellStyle name="20% - Акцент2 24" xfId="104"/>
    <cellStyle name="20% - Акцент2 25" xfId="105"/>
    <cellStyle name="20% - Акцент2 26" xfId="106"/>
    <cellStyle name="20% - Акцент2 27" xfId="107"/>
    <cellStyle name="20% - Акцент2 28" xfId="108"/>
    <cellStyle name="20% - Акцент2 29" xfId="109"/>
    <cellStyle name="20% - Акцент2 3" xfId="110"/>
    <cellStyle name="20% — акцент2 3" xfId="111"/>
    <cellStyle name="20% - Акцент2 3_Приложение 1" xfId="112"/>
    <cellStyle name="20% — акцент2 3_Приложение 1" xfId="113"/>
    <cellStyle name="20% - Акцент2 3_Приложение 1_1" xfId="114"/>
    <cellStyle name="20% — акцент2 3_Приложение 2" xfId="115"/>
    <cellStyle name="20% - Акцент2 3_Приложение 2_1" xfId="116"/>
    <cellStyle name="20% — акцент2 3_Стоимость" xfId="117"/>
    <cellStyle name="20% - Акцент2 3_Стоимость_1" xfId="118"/>
    <cellStyle name="20% — акцент2 3_Стоимость_1" xfId="119"/>
    <cellStyle name="20% - Акцент2 3_Стоимость_Стоимость" xfId="120"/>
    <cellStyle name="20% — акцент2 3_Стоимость_Стоимость" xfId="121"/>
    <cellStyle name="20% - Акцент2 30" xfId="122"/>
    <cellStyle name="20% - Акцент2 31" xfId="123"/>
    <cellStyle name="20% - Акцент2 32" xfId="124"/>
    <cellStyle name="20% - Акцент2 33" xfId="125"/>
    <cellStyle name="20% - Акцент2 34" xfId="126"/>
    <cellStyle name="20% - Акцент2 35" xfId="127"/>
    <cellStyle name="20% - Акцент2 36" xfId="128"/>
    <cellStyle name="20% - Акцент2 37" xfId="129"/>
    <cellStyle name="20% - Акцент2 38" xfId="130"/>
    <cellStyle name="20% - Акцент2 39" xfId="131"/>
    <cellStyle name="20% - Акцент2 4" xfId="132"/>
    <cellStyle name="20% — акцент2 4" xfId="133"/>
    <cellStyle name="20% - Акцент2 4_Приложение 1" xfId="134"/>
    <cellStyle name="20% — акцент2 4_Приложение 1" xfId="135"/>
    <cellStyle name="20% - Акцент2 4_Приложение 1_1" xfId="136"/>
    <cellStyle name="20% — акцент2 4_Приложение 2" xfId="137"/>
    <cellStyle name="20% - Акцент2 4_Приложение 2_1" xfId="138"/>
    <cellStyle name="20% — акцент2 4_Стоимость" xfId="139"/>
    <cellStyle name="20% - Акцент2 4_Стоимость_1" xfId="140"/>
    <cellStyle name="20% — акцент2 4_Стоимость_1" xfId="141"/>
    <cellStyle name="20% - Акцент2 4_Стоимость_Стоимость" xfId="142"/>
    <cellStyle name="20% — акцент2 4_Стоимость_Стоимость" xfId="143"/>
    <cellStyle name="20% - Акцент2 40" xfId="144"/>
    <cellStyle name="20% - Акцент2 41" xfId="145"/>
    <cellStyle name="20% - Акцент2 42" xfId="146"/>
    <cellStyle name="20% - Акцент2 43" xfId="147"/>
    <cellStyle name="20% - Акцент2 44" xfId="148"/>
    <cellStyle name="20% - Акцент2 45" xfId="149"/>
    <cellStyle name="20% - Акцент2 5" xfId="150"/>
    <cellStyle name="20% - Акцент2 6" xfId="151"/>
    <cellStyle name="20% - Акцент2 7" xfId="152"/>
    <cellStyle name="20% - Акцент2 8" xfId="153"/>
    <cellStyle name="20% - Акцент2 9" xfId="154"/>
    <cellStyle name="20% — акцент2_Стоимость" xfId="2406"/>
    <cellStyle name="20% — акцент3" xfId="2407"/>
    <cellStyle name="20% - Акцент3 10" xfId="155"/>
    <cellStyle name="20% - Акцент3 11" xfId="156"/>
    <cellStyle name="20% - Акцент3 12" xfId="157"/>
    <cellStyle name="20% - Акцент3 13" xfId="158"/>
    <cellStyle name="20% - Акцент3 14" xfId="159"/>
    <cellStyle name="20% - Акцент3 15" xfId="160"/>
    <cellStyle name="20% - Акцент3 16" xfId="161"/>
    <cellStyle name="20% - Акцент3 17" xfId="162"/>
    <cellStyle name="20% - Акцент3 18" xfId="163"/>
    <cellStyle name="20% - Акцент3 19" xfId="164"/>
    <cellStyle name="20% - Акцент3 2" xfId="165"/>
    <cellStyle name="20% — акцент3 2" xfId="166"/>
    <cellStyle name="20% - Акцент3 2_Приложение 1" xfId="167"/>
    <cellStyle name="20% — акцент3 2_Приложение 1" xfId="168"/>
    <cellStyle name="20% - Акцент3 2_Приложение 1_1" xfId="169"/>
    <cellStyle name="20% — акцент3 2_Приложение 2" xfId="170"/>
    <cellStyle name="20% - Акцент3 2_Приложение 2_1" xfId="171"/>
    <cellStyle name="20% — акцент3 2_Стоимость" xfId="172"/>
    <cellStyle name="20% - Акцент3 2_Стоимость_1" xfId="173"/>
    <cellStyle name="20% — акцент3 2_Стоимость_1" xfId="174"/>
    <cellStyle name="20% - Акцент3 2_Стоимость_Стоимость" xfId="175"/>
    <cellStyle name="20% — акцент3 2_Стоимость_Стоимость" xfId="176"/>
    <cellStyle name="20% - Акцент3 20" xfId="177"/>
    <cellStyle name="20% - Акцент3 21" xfId="178"/>
    <cellStyle name="20% - Акцент3 22" xfId="179"/>
    <cellStyle name="20% - Акцент3 23" xfId="180"/>
    <cellStyle name="20% - Акцент3 24" xfId="181"/>
    <cellStyle name="20% - Акцент3 25" xfId="182"/>
    <cellStyle name="20% - Акцент3 26" xfId="183"/>
    <cellStyle name="20% - Акцент3 27" xfId="184"/>
    <cellStyle name="20% - Акцент3 28" xfId="185"/>
    <cellStyle name="20% - Акцент3 29" xfId="186"/>
    <cellStyle name="20% - Акцент3 3" xfId="187"/>
    <cellStyle name="20% — акцент3 3" xfId="188"/>
    <cellStyle name="20% - Акцент3 3_Приложение 1" xfId="189"/>
    <cellStyle name="20% — акцент3 3_Приложение 1" xfId="190"/>
    <cellStyle name="20% - Акцент3 3_Приложение 1_1" xfId="191"/>
    <cellStyle name="20% — акцент3 3_Приложение 2" xfId="192"/>
    <cellStyle name="20% - Акцент3 3_Приложение 2_1" xfId="193"/>
    <cellStyle name="20% — акцент3 3_Стоимость" xfId="194"/>
    <cellStyle name="20% - Акцент3 3_Стоимость_1" xfId="195"/>
    <cellStyle name="20% — акцент3 3_Стоимость_1" xfId="196"/>
    <cellStyle name="20% - Акцент3 3_Стоимость_Стоимость" xfId="197"/>
    <cellStyle name="20% — акцент3 3_Стоимость_Стоимость" xfId="198"/>
    <cellStyle name="20% - Акцент3 30" xfId="199"/>
    <cellStyle name="20% - Акцент3 31" xfId="200"/>
    <cellStyle name="20% - Акцент3 32" xfId="201"/>
    <cellStyle name="20% - Акцент3 33" xfId="202"/>
    <cellStyle name="20% - Акцент3 34" xfId="203"/>
    <cellStyle name="20% - Акцент3 35" xfId="204"/>
    <cellStyle name="20% - Акцент3 36" xfId="205"/>
    <cellStyle name="20% - Акцент3 37" xfId="206"/>
    <cellStyle name="20% - Акцент3 38" xfId="207"/>
    <cellStyle name="20% - Акцент3 39" xfId="208"/>
    <cellStyle name="20% - Акцент3 4" xfId="209"/>
    <cellStyle name="20% — акцент3 4" xfId="210"/>
    <cellStyle name="20% - Акцент3 4_Приложение 1" xfId="211"/>
    <cellStyle name="20% — акцент3 4_Приложение 1" xfId="212"/>
    <cellStyle name="20% - Акцент3 4_Приложение 1_1" xfId="213"/>
    <cellStyle name="20% — акцент3 4_Приложение 2" xfId="214"/>
    <cellStyle name="20% - Акцент3 4_Приложение 2_1" xfId="215"/>
    <cellStyle name="20% — акцент3 4_Стоимость" xfId="216"/>
    <cellStyle name="20% - Акцент3 4_Стоимость_1" xfId="217"/>
    <cellStyle name="20% — акцент3 4_Стоимость_1" xfId="218"/>
    <cellStyle name="20% - Акцент3 4_Стоимость_Стоимость" xfId="219"/>
    <cellStyle name="20% — акцент3 4_Стоимость_Стоимость" xfId="220"/>
    <cellStyle name="20% - Акцент3 40" xfId="221"/>
    <cellStyle name="20% - Акцент3 41" xfId="222"/>
    <cellStyle name="20% - Акцент3 42" xfId="223"/>
    <cellStyle name="20% - Акцент3 43" xfId="224"/>
    <cellStyle name="20% - Акцент3 44" xfId="225"/>
    <cellStyle name="20% - Акцент3 45" xfId="226"/>
    <cellStyle name="20% - Акцент3 5" xfId="227"/>
    <cellStyle name="20% - Акцент3 6" xfId="228"/>
    <cellStyle name="20% - Акцент3 7" xfId="229"/>
    <cellStyle name="20% - Акцент3 8" xfId="230"/>
    <cellStyle name="20% - Акцент3 9" xfId="231"/>
    <cellStyle name="20% — акцент3_Стоимость" xfId="2408"/>
    <cellStyle name="20% — акцент4" xfId="2409"/>
    <cellStyle name="20% - Акцент4 10" xfId="232"/>
    <cellStyle name="20% - Акцент4 11" xfId="233"/>
    <cellStyle name="20% - Акцент4 12" xfId="234"/>
    <cellStyle name="20% - Акцент4 13" xfId="235"/>
    <cellStyle name="20% - Акцент4 14" xfId="236"/>
    <cellStyle name="20% - Акцент4 15" xfId="237"/>
    <cellStyle name="20% - Акцент4 16" xfId="238"/>
    <cellStyle name="20% - Акцент4 17" xfId="239"/>
    <cellStyle name="20% - Акцент4 18" xfId="240"/>
    <cellStyle name="20% - Акцент4 19" xfId="241"/>
    <cellStyle name="20% - Акцент4 2" xfId="242"/>
    <cellStyle name="20% — акцент4 2" xfId="243"/>
    <cellStyle name="20% - Акцент4 2_Приложение 1" xfId="244"/>
    <cellStyle name="20% — акцент4 2_Приложение 1" xfId="245"/>
    <cellStyle name="20% - Акцент4 2_Приложение 1_1" xfId="246"/>
    <cellStyle name="20% — акцент4 2_Приложение 2" xfId="247"/>
    <cellStyle name="20% - Акцент4 2_Приложение 2_1" xfId="248"/>
    <cellStyle name="20% — акцент4 2_Стоимость" xfId="249"/>
    <cellStyle name="20% - Акцент4 2_Стоимость_1" xfId="250"/>
    <cellStyle name="20% — акцент4 2_Стоимость_1" xfId="251"/>
    <cellStyle name="20% - Акцент4 2_Стоимость_Стоимость" xfId="252"/>
    <cellStyle name="20% — акцент4 2_Стоимость_Стоимость" xfId="253"/>
    <cellStyle name="20% - Акцент4 20" xfId="254"/>
    <cellStyle name="20% - Акцент4 21" xfId="255"/>
    <cellStyle name="20% - Акцент4 22" xfId="256"/>
    <cellStyle name="20% - Акцент4 23" xfId="257"/>
    <cellStyle name="20% - Акцент4 24" xfId="258"/>
    <cellStyle name="20% - Акцент4 25" xfId="259"/>
    <cellStyle name="20% - Акцент4 26" xfId="260"/>
    <cellStyle name="20% - Акцент4 27" xfId="261"/>
    <cellStyle name="20% - Акцент4 28" xfId="262"/>
    <cellStyle name="20% - Акцент4 29" xfId="263"/>
    <cellStyle name="20% - Акцент4 3" xfId="264"/>
    <cellStyle name="20% — акцент4 3" xfId="265"/>
    <cellStyle name="20% - Акцент4 3_Приложение 1" xfId="266"/>
    <cellStyle name="20% — акцент4 3_Приложение 1" xfId="267"/>
    <cellStyle name="20% - Акцент4 3_Приложение 1_1" xfId="268"/>
    <cellStyle name="20% — акцент4 3_Приложение 2" xfId="269"/>
    <cellStyle name="20% - Акцент4 3_Приложение 2_1" xfId="270"/>
    <cellStyle name="20% — акцент4 3_Стоимость" xfId="271"/>
    <cellStyle name="20% - Акцент4 3_Стоимость_1" xfId="272"/>
    <cellStyle name="20% — акцент4 3_Стоимость_1" xfId="273"/>
    <cellStyle name="20% - Акцент4 3_Стоимость_Стоимость" xfId="274"/>
    <cellStyle name="20% — акцент4 3_Стоимость_Стоимость" xfId="275"/>
    <cellStyle name="20% - Акцент4 30" xfId="276"/>
    <cellStyle name="20% - Акцент4 31" xfId="277"/>
    <cellStyle name="20% - Акцент4 32" xfId="278"/>
    <cellStyle name="20% - Акцент4 33" xfId="279"/>
    <cellStyle name="20% - Акцент4 34" xfId="280"/>
    <cellStyle name="20% - Акцент4 35" xfId="281"/>
    <cellStyle name="20% - Акцент4 36" xfId="282"/>
    <cellStyle name="20% - Акцент4 37" xfId="283"/>
    <cellStyle name="20% - Акцент4 38" xfId="284"/>
    <cellStyle name="20% - Акцент4 39" xfId="285"/>
    <cellStyle name="20% - Акцент4 4" xfId="286"/>
    <cellStyle name="20% — акцент4 4" xfId="287"/>
    <cellStyle name="20% - Акцент4 4_Приложение 1" xfId="288"/>
    <cellStyle name="20% — акцент4 4_Приложение 1" xfId="289"/>
    <cellStyle name="20% - Акцент4 4_Приложение 1_1" xfId="290"/>
    <cellStyle name="20% — акцент4 4_Приложение 2" xfId="291"/>
    <cellStyle name="20% - Акцент4 4_Приложение 2_1" xfId="292"/>
    <cellStyle name="20% — акцент4 4_Стоимость" xfId="293"/>
    <cellStyle name="20% - Акцент4 4_Стоимость_1" xfId="294"/>
    <cellStyle name="20% — акцент4 4_Стоимость_1" xfId="295"/>
    <cellStyle name="20% - Акцент4 4_Стоимость_Стоимость" xfId="296"/>
    <cellStyle name="20% — акцент4 4_Стоимость_Стоимость" xfId="297"/>
    <cellStyle name="20% - Акцент4 40" xfId="298"/>
    <cellStyle name="20% - Акцент4 41" xfId="299"/>
    <cellStyle name="20% - Акцент4 42" xfId="300"/>
    <cellStyle name="20% - Акцент4 43" xfId="301"/>
    <cellStyle name="20% - Акцент4 44" xfId="302"/>
    <cellStyle name="20% - Акцент4 45" xfId="303"/>
    <cellStyle name="20% - Акцент4 5" xfId="304"/>
    <cellStyle name="20% - Акцент4 6" xfId="305"/>
    <cellStyle name="20% - Акцент4 7" xfId="306"/>
    <cellStyle name="20% - Акцент4 8" xfId="307"/>
    <cellStyle name="20% - Акцент4 9" xfId="308"/>
    <cellStyle name="20% — акцент4_Стоимость" xfId="2410"/>
    <cellStyle name="20% — акцент5" xfId="2411"/>
    <cellStyle name="20% - Акцент5 10" xfId="309"/>
    <cellStyle name="20% - Акцент5 11" xfId="310"/>
    <cellStyle name="20% - Акцент5 12" xfId="311"/>
    <cellStyle name="20% - Акцент5 13" xfId="312"/>
    <cellStyle name="20% - Акцент5 14" xfId="313"/>
    <cellStyle name="20% - Акцент5 15" xfId="314"/>
    <cellStyle name="20% - Акцент5 16" xfId="315"/>
    <cellStyle name="20% - Акцент5 17" xfId="316"/>
    <cellStyle name="20% - Акцент5 18" xfId="317"/>
    <cellStyle name="20% - Акцент5 19" xfId="318"/>
    <cellStyle name="20% - Акцент5 2" xfId="319"/>
    <cellStyle name="20% — акцент5 2" xfId="320"/>
    <cellStyle name="20% - Акцент5 2_Приложение 1" xfId="321"/>
    <cellStyle name="20% — акцент5 2_Приложение 1" xfId="322"/>
    <cellStyle name="20% - Акцент5 2_Приложение 1_1" xfId="323"/>
    <cellStyle name="20% — акцент5 2_Приложение 2" xfId="324"/>
    <cellStyle name="20% - Акцент5 2_Приложение 2_1" xfId="325"/>
    <cellStyle name="20% — акцент5 2_Стоимость" xfId="326"/>
    <cellStyle name="20% - Акцент5 2_Стоимость_1" xfId="327"/>
    <cellStyle name="20% — акцент5 2_Стоимость_1" xfId="328"/>
    <cellStyle name="20% - Акцент5 2_Стоимость_Стоимость" xfId="329"/>
    <cellStyle name="20% — акцент5 2_Стоимость_Стоимость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— акцент5 3" xfId="342"/>
    <cellStyle name="20% - Акцент5 3_Приложение 1" xfId="343"/>
    <cellStyle name="20% — акцент5 3_Приложение 1" xfId="344"/>
    <cellStyle name="20% - Акцент5 3_Приложение 1_1" xfId="345"/>
    <cellStyle name="20% — акцент5 3_Приложение 2" xfId="346"/>
    <cellStyle name="20% - Акцент5 3_Приложение 2_1" xfId="347"/>
    <cellStyle name="20% — акцент5 3_Стоимость" xfId="348"/>
    <cellStyle name="20% - Акцент5 3_Стоимость_1" xfId="349"/>
    <cellStyle name="20% — акцент5 3_Стоимость_1" xfId="350"/>
    <cellStyle name="20% - Акцент5 3_Стоимость_Стоимость" xfId="351"/>
    <cellStyle name="20% — акцент5 3_Стоимость_Стоимость" xfId="352"/>
    <cellStyle name="20% - Акцент5 30" xfId="353"/>
    <cellStyle name="20% - Акцент5 31" xfId="354"/>
    <cellStyle name="20% - Акцент5 32" xfId="355"/>
    <cellStyle name="20% - Акцент5 33" xfId="356"/>
    <cellStyle name="20% - Акцент5 34" xfId="357"/>
    <cellStyle name="20% - Акцент5 35" xfId="358"/>
    <cellStyle name="20% - Акцент5 36" xfId="359"/>
    <cellStyle name="20% - Акцент5 37" xfId="360"/>
    <cellStyle name="20% - Акцент5 38" xfId="361"/>
    <cellStyle name="20% - Акцент5 39" xfId="362"/>
    <cellStyle name="20% - Акцент5 4" xfId="363"/>
    <cellStyle name="20% — акцент5 4" xfId="364"/>
    <cellStyle name="20% - Акцент5 4_Приложение 1" xfId="365"/>
    <cellStyle name="20% — акцент5 4_Приложение 1" xfId="366"/>
    <cellStyle name="20% - Акцент5 4_Приложение 1_1" xfId="367"/>
    <cellStyle name="20% — акцент5 4_Приложение 2" xfId="368"/>
    <cellStyle name="20% - Акцент5 4_Приложение 2_1" xfId="369"/>
    <cellStyle name="20% — акцент5 4_Стоимость" xfId="370"/>
    <cellStyle name="20% - Акцент5 4_Стоимость_1" xfId="371"/>
    <cellStyle name="20% — акцент5 4_Стоимость_1" xfId="372"/>
    <cellStyle name="20% - Акцент5 4_Стоимость_Стоимость" xfId="373"/>
    <cellStyle name="20% — акцент5 4_Стоимость_Стоимость" xfId="374"/>
    <cellStyle name="20% - Акцент5 40" xfId="375"/>
    <cellStyle name="20% - Акцент5 41" xfId="376"/>
    <cellStyle name="20% - Акцент5 42" xfId="377"/>
    <cellStyle name="20% - Акцент5 43" xfId="378"/>
    <cellStyle name="20% - Акцент5 44" xfId="379"/>
    <cellStyle name="20% - Акцент5 45" xfId="380"/>
    <cellStyle name="20% - Акцент5 5" xfId="381"/>
    <cellStyle name="20% - Акцент5 6" xfId="382"/>
    <cellStyle name="20% - Акцент5 7" xfId="383"/>
    <cellStyle name="20% - Акцент5 8" xfId="384"/>
    <cellStyle name="20% - Акцент5 9" xfId="385"/>
    <cellStyle name="20% — акцент5_Стоимость" xfId="2412"/>
    <cellStyle name="20% — акцент6" xfId="2413"/>
    <cellStyle name="20% - Акцент6 10" xfId="386"/>
    <cellStyle name="20% - Акцент6 11" xfId="387"/>
    <cellStyle name="20% - Акцент6 12" xfId="388"/>
    <cellStyle name="20% - Акцент6 13" xfId="389"/>
    <cellStyle name="20% - Акцент6 14" xfId="390"/>
    <cellStyle name="20% - Акцент6 15" xfId="391"/>
    <cellStyle name="20% - Акцент6 16" xfId="392"/>
    <cellStyle name="20% - Акцент6 17" xfId="393"/>
    <cellStyle name="20% - Акцент6 18" xfId="394"/>
    <cellStyle name="20% - Акцент6 19" xfId="395"/>
    <cellStyle name="20% - Акцент6 2" xfId="396"/>
    <cellStyle name="20% — акцент6 2" xfId="397"/>
    <cellStyle name="20% - Акцент6 2_Приложение 1" xfId="398"/>
    <cellStyle name="20% — акцент6 2_Приложение 1" xfId="399"/>
    <cellStyle name="20% - Акцент6 2_Приложение 1_1" xfId="400"/>
    <cellStyle name="20% — акцент6 2_Приложение 2" xfId="401"/>
    <cellStyle name="20% - Акцент6 2_Приложение 2_1" xfId="402"/>
    <cellStyle name="20% — акцент6 2_Стоимость" xfId="403"/>
    <cellStyle name="20% - Акцент6 2_Стоимость_1" xfId="404"/>
    <cellStyle name="20% — акцент6 2_Стоимость_1" xfId="405"/>
    <cellStyle name="20% - Акцент6 2_Стоимость_Стоимость" xfId="406"/>
    <cellStyle name="20% — акцент6 2_Стоимость_Стоимость" xfId="407"/>
    <cellStyle name="20% - Акцент6 20" xfId="408"/>
    <cellStyle name="20% - Акцент6 21" xfId="409"/>
    <cellStyle name="20% - Акцент6 22" xfId="410"/>
    <cellStyle name="20% - Акцент6 23" xfId="411"/>
    <cellStyle name="20% - Акцент6 24" xfId="412"/>
    <cellStyle name="20% - Акцент6 25" xfId="413"/>
    <cellStyle name="20% - Акцент6 26" xfId="414"/>
    <cellStyle name="20% - Акцент6 27" xfId="415"/>
    <cellStyle name="20% - Акцент6 28" xfId="416"/>
    <cellStyle name="20% - Акцент6 29" xfId="417"/>
    <cellStyle name="20% - Акцент6 3" xfId="418"/>
    <cellStyle name="20% — акцент6 3" xfId="419"/>
    <cellStyle name="20% - Акцент6 3_Приложение 1" xfId="420"/>
    <cellStyle name="20% — акцент6 3_Приложение 1" xfId="421"/>
    <cellStyle name="20% - Акцент6 3_Приложение 1_1" xfId="422"/>
    <cellStyle name="20% — акцент6 3_Приложение 2" xfId="423"/>
    <cellStyle name="20% - Акцент6 3_Приложение 2_1" xfId="424"/>
    <cellStyle name="20% — акцент6 3_Стоимость" xfId="425"/>
    <cellStyle name="20% - Акцент6 3_Стоимость_1" xfId="426"/>
    <cellStyle name="20% — акцент6 3_Стоимость_1" xfId="427"/>
    <cellStyle name="20% - Акцент6 3_Стоимость_Стоимость" xfId="428"/>
    <cellStyle name="20% — акцент6 3_Стоимость_Стоимость" xfId="429"/>
    <cellStyle name="20% - Акцент6 30" xfId="430"/>
    <cellStyle name="20% - Акцент6 31" xfId="431"/>
    <cellStyle name="20% - Акцент6 32" xfId="432"/>
    <cellStyle name="20% - Акцент6 33" xfId="433"/>
    <cellStyle name="20% - Акцент6 34" xfId="434"/>
    <cellStyle name="20% - Акцент6 35" xfId="435"/>
    <cellStyle name="20% - Акцент6 36" xfId="436"/>
    <cellStyle name="20% - Акцент6 37" xfId="437"/>
    <cellStyle name="20% - Акцент6 38" xfId="438"/>
    <cellStyle name="20% - Акцент6 39" xfId="439"/>
    <cellStyle name="20% - Акцент6 4" xfId="440"/>
    <cellStyle name="20% — акцент6 4" xfId="441"/>
    <cellStyle name="20% - Акцент6 4_Приложение 1" xfId="442"/>
    <cellStyle name="20% — акцент6 4_Приложение 1" xfId="443"/>
    <cellStyle name="20% - Акцент6 4_Приложение 1_1" xfId="444"/>
    <cellStyle name="20% — акцент6 4_Приложение 2" xfId="445"/>
    <cellStyle name="20% - Акцент6 4_Приложение 2_1" xfId="446"/>
    <cellStyle name="20% — акцент6 4_Стоимость" xfId="447"/>
    <cellStyle name="20% - Акцент6 4_Стоимость_1" xfId="448"/>
    <cellStyle name="20% — акцент6 4_Стоимость_1" xfId="449"/>
    <cellStyle name="20% - Акцент6 4_Стоимость_Стоимость" xfId="450"/>
    <cellStyle name="20% — акцент6 4_Стоимость_Стоимость" xfId="451"/>
    <cellStyle name="20% - Акцент6 40" xfId="452"/>
    <cellStyle name="20% - Акцент6 41" xfId="453"/>
    <cellStyle name="20% - Акцент6 42" xfId="454"/>
    <cellStyle name="20% - Акцент6 43" xfId="455"/>
    <cellStyle name="20% - Акцент6 44" xfId="456"/>
    <cellStyle name="20% - Акцент6 45" xfId="457"/>
    <cellStyle name="20% - Акцент6 5" xfId="458"/>
    <cellStyle name="20% - Акцент6 6" xfId="459"/>
    <cellStyle name="20% - Акцент6 7" xfId="460"/>
    <cellStyle name="20% - Акцент6 8" xfId="461"/>
    <cellStyle name="20% - Акцент6 9" xfId="462"/>
    <cellStyle name="20% — акцент6_Стоимость" xfId="2414"/>
    <cellStyle name="40% — акцент1" xfId="2415"/>
    <cellStyle name="40% - Акцент1 10" xfId="463"/>
    <cellStyle name="40% - Акцент1 11" xfId="464"/>
    <cellStyle name="40% - Акцент1 12" xfId="465"/>
    <cellStyle name="40% - Акцент1 13" xfId="466"/>
    <cellStyle name="40% - Акцент1 14" xfId="467"/>
    <cellStyle name="40% - Акцент1 15" xfId="468"/>
    <cellStyle name="40% - Акцент1 16" xfId="469"/>
    <cellStyle name="40% - Акцент1 17" xfId="470"/>
    <cellStyle name="40% - Акцент1 18" xfId="471"/>
    <cellStyle name="40% - Акцент1 19" xfId="472"/>
    <cellStyle name="40% - Акцент1 2" xfId="473"/>
    <cellStyle name="40% — акцент1 2" xfId="474"/>
    <cellStyle name="40% - Акцент1 2_Приложение 1" xfId="475"/>
    <cellStyle name="40% — акцент1 2_Приложение 1" xfId="476"/>
    <cellStyle name="40% - Акцент1 2_Приложение 1_1" xfId="477"/>
    <cellStyle name="40% — акцент1 2_Приложение 2" xfId="478"/>
    <cellStyle name="40% - Акцент1 2_Приложение 2_1" xfId="479"/>
    <cellStyle name="40% — акцент1 2_Стоимость" xfId="480"/>
    <cellStyle name="40% - Акцент1 2_Стоимость_1" xfId="481"/>
    <cellStyle name="40% — акцент1 2_Стоимость_1" xfId="482"/>
    <cellStyle name="40% - Акцент1 2_Стоимость_Стоимость" xfId="483"/>
    <cellStyle name="40% — акцент1 2_Стоимость_Стоимость" xfId="484"/>
    <cellStyle name="40% - Акцент1 20" xfId="485"/>
    <cellStyle name="40% - Акцент1 21" xfId="486"/>
    <cellStyle name="40% - Акцент1 22" xfId="487"/>
    <cellStyle name="40% - Акцент1 23" xfId="488"/>
    <cellStyle name="40% - Акцент1 24" xfId="489"/>
    <cellStyle name="40% - Акцент1 25" xfId="490"/>
    <cellStyle name="40% - Акцент1 26" xfId="491"/>
    <cellStyle name="40% - Акцент1 27" xfId="492"/>
    <cellStyle name="40% - Акцент1 28" xfId="493"/>
    <cellStyle name="40% - Акцент1 29" xfId="494"/>
    <cellStyle name="40% - Акцент1 3" xfId="495"/>
    <cellStyle name="40% — акцент1 3" xfId="496"/>
    <cellStyle name="40% - Акцент1 3_Приложение 1" xfId="497"/>
    <cellStyle name="40% — акцент1 3_Приложение 1" xfId="498"/>
    <cellStyle name="40% - Акцент1 3_Приложение 1_1" xfId="499"/>
    <cellStyle name="40% — акцент1 3_Приложение 2" xfId="500"/>
    <cellStyle name="40% - Акцент1 3_Приложение 2_1" xfId="501"/>
    <cellStyle name="40% — акцент1 3_Стоимость" xfId="502"/>
    <cellStyle name="40% - Акцент1 3_Стоимость_1" xfId="503"/>
    <cellStyle name="40% — акцент1 3_Стоимость_1" xfId="504"/>
    <cellStyle name="40% - Акцент1 3_Стоимость_Стоимость" xfId="505"/>
    <cellStyle name="40% — акцент1 3_Стоимость_Стоимость" xfId="506"/>
    <cellStyle name="40% - Акцент1 30" xfId="507"/>
    <cellStyle name="40% - Акцент1 31" xfId="508"/>
    <cellStyle name="40% - Акцент1 32" xfId="509"/>
    <cellStyle name="40% - Акцент1 33" xfId="510"/>
    <cellStyle name="40% - Акцент1 34" xfId="511"/>
    <cellStyle name="40% - Акцент1 35" xfId="512"/>
    <cellStyle name="40% - Акцент1 36" xfId="513"/>
    <cellStyle name="40% - Акцент1 37" xfId="514"/>
    <cellStyle name="40% - Акцент1 38" xfId="515"/>
    <cellStyle name="40% - Акцент1 39" xfId="516"/>
    <cellStyle name="40% - Акцент1 4" xfId="517"/>
    <cellStyle name="40% — акцент1 4" xfId="518"/>
    <cellStyle name="40% - Акцент1 4_Приложение 1" xfId="519"/>
    <cellStyle name="40% — акцент1 4_Приложение 1" xfId="520"/>
    <cellStyle name="40% - Акцент1 4_Приложение 1_1" xfId="521"/>
    <cellStyle name="40% — акцент1 4_Приложение 2" xfId="522"/>
    <cellStyle name="40% - Акцент1 4_Приложение 2_1" xfId="523"/>
    <cellStyle name="40% — акцент1 4_Стоимость" xfId="524"/>
    <cellStyle name="40% - Акцент1 4_Стоимость_1" xfId="525"/>
    <cellStyle name="40% — акцент1 4_Стоимость_1" xfId="526"/>
    <cellStyle name="40% - Акцент1 4_Стоимость_Стоимость" xfId="527"/>
    <cellStyle name="40% — акцент1 4_Стоимость_Стоимость" xfId="528"/>
    <cellStyle name="40% - Акцент1 40" xfId="529"/>
    <cellStyle name="40% - Акцент1 41" xfId="530"/>
    <cellStyle name="40% - Акцент1 42" xfId="531"/>
    <cellStyle name="40% - Акцент1 43" xfId="532"/>
    <cellStyle name="40% - Акцент1 44" xfId="533"/>
    <cellStyle name="40% - Акцент1 45" xfId="534"/>
    <cellStyle name="40% - Акцент1 5" xfId="535"/>
    <cellStyle name="40% - Акцент1 6" xfId="536"/>
    <cellStyle name="40% - Акцент1 7" xfId="537"/>
    <cellStyle name="40% - Акцент1 8" xfId="538"/>
    <cellStyle name="40% - Акцент1 9" xfId="539"/>
    <cellStyle name="40% — акцент1_Стоимость" xfId="2416"/>
    <cellStyle name="40% — акцент2" xfId="2417"/>
    <cellStyle name="40% - Акцент2 10" xfId="540"/>
    <cellStyle name="40% - Акцент2 11" xfId="541"/>
    <cellStyle name="40% - Акцент2 12" xfId="542"/>
    <cellStyle name="40% - Акцент2 13" xfId="543"/>
    <cellStyle name="40% - Акцент2 14" xfId="544"/>
    <cellStyle name="40% - Акцент2 15" xfId="545"/>
    <cellStyle name="40% - Акцент2 16" xfId="546"/>
    <cellStyle name="40% - Акцент2 17" xfId="547"/>
    <cellStyle name="40% - Акцент2 18" xfId="548"/>
    <cellStyle name="40% - Акцент2 19" xfId="549"/>
    <cellStyle name="40% - Акцент2 2" xfId="550"/>
    <cellStyle name="40% — акцент2 2" xfId="551"/>
    <cellStyle name="40% - Акцент2 2_Приложение 1" xfId="552"/>
    <cellStyle name="40% — акцент2 2_Приложение 1" xfId="553"/>
    <cellStyle name="40% - Акцент2 2_Приложение 1_1" xfId="554"/>
    <cellStyle name="40% — акцент2 2_Приложение 2" xfId="555"/>
    <cellStyle name="40% - Акцент2 2_Приложение 2_1" xfId="556"/>
    <cellStyle name="40% — акцент2 2_Стоимость" xfId="557"/>
    <cellStyle name="40% - Акцент2 2_Стоимость_1" xfId="558"/>
    <cellStyle name="40% — акцент2 2_Стоимость_1" xfId="559"/>
    <cellStyle name="40% - Акцент2 2_Стоимость_Стоимость" xfId="560"/>
    <cellStyle name="40% — акцент2 2_Стоимость_Стоимость" xfId="561"/>
    <cellStyle name="40% - Акцент2 20" xfId="562"/>
    <cellStyle name="40% - Акцент2 21" xfId="563"/>
    <cellStyle name="40% - Акцент2 22" xfId="564"/>
    <cellStyle name="40% - Акцент2 23" xfId="565"/>
    <cellStyle name="40% - Акцент2 24" xfId="566"/>
    <cellStyle name="40% - Акцент2 25" xfId="567"/>
    <cellStyle name="40% - Акцент2 26" xfId="568"/>
    <cellStyle name="40% - Акцент2 27" xfId="569"/>
    <cellStyle name="40% - Акцент2 28" xfId="570"/>
    <cellStyle name="40% - Акцент2 29" xfId="571"/>
    <cellStyle name="40% - Акцент2 3" xfId="572"/>
    <cellStyle name="40% — акцент2 3" xfId="573"/>
    <cellStyle name="40% - Акцент2 3_Приложение 1" xfId="574"/>
    <cellStyle name="40% — акцент2 3_Приложение 1" xfId="575"/>
    <cellStyle name="40% - Акцент2 3_Приложение 1_1" xfId="576"/>
    <cellStyle name="40% — акцент2 3_Приложение 2" xfId="577"/>
    <cellStyle name="40% - Акцент2 3_Приложение 2_1" xfId="578"/>
    <cellStyle name="40% — акцент2 3_Стоимость" xfId="579"/>
    <cellStyle name="40% - Акцент2 3_Стоимость_1" xfId="580"/>
    <cellStyle name="40% — акцент2 3_Стоимость_1" xfId="581"/>
    <cellStyle name="40% - Акцент2 3_Стоимость_Стоимость" xfId="582"/>
    <cellStyle name="40% — акцент2 3_Стоимость_Стоимость" xfId="583"/>
    <cellStyle name="40% - Акцент2 30" xfId="584"/>
    <cellStyle name="40% - Акцент2 31" xfId="585"/>
    <cellStyle name="40% - Акцент2 32" xfId="586"/>
    <cellStyle name="40% - Акцент2 33" xfId="587"/>
    <cellStyle name="40% - Акцент2 34" xfId="588"/>
    <cellStyle name="40% - Акцент2 35" xfId="589"/>
    <cellStyle name="40% - Акцент2 36" xfId="590"/>
    <cellStyle name="40% - Акцент2 37" xfId="591"/>
    <cellStyle name="40% - Акцент2 38" xfId="592"/>
    <cellStyle name="40% - Акцент2 39" xfId="593"/>
    <cellStyle name="40% - Акцент2 4" xfId="594"/>
    <cellStyle name="40% — акцент2 4" xfId="595"/>
    <cellStyle name="40% - Акцент2 4_Приложение 1" xfId="596"/>
    <cellStyle name="40% — акцент2 4_Приложение 1" xfId="597"/>
    <cellStyle name="40% - Акцент2 4_Приложение 1_1" xfId="598"/>
    <cellStyle name="40% — акцент2 4_Приложение 2" xfId="599"/>
    <cellStyle name="40% - Акцент2 4_Приложение 2_1" xfId="600"/>
    <cellStyle name="40% — акцент2 4_Стоимость" xfId="601"/>
    <cellStyle name="40% - Акцент2 4_Стоимость_1" xfId="602"/>
    <cellStyle name="40% — акцент2 4_Стоимость_1" xfId="603"/>
    <cellStyle name="40% - Акцент2 4_Стоимость_Стоимость" xfId="604"/>
    <cellStyle name="40% — акцент2 4_Стоимость_Стоимость" xfId="605"/>
    <cellStyle name="40% - Акцент2 40" xfId="606"/>
    <cellStyle name="40% - Акцент2 41" xfId="607"/>
    <cellStyle name="40% - Акцент2 42" xfId="608"/>
    <cellStyle name="40% - Акцент2 43" xfId="609"/>
    <cellStyle name="40% - Акцент2 44" xfId="610"/>
    <cellStyle name="40% - Акцент2 45" xfId="611"/>
    <cellStyle name="40% - Акцент2 5" xfId="612"/>
    <cellStyle name="40% - Акцент2 6" xfId="613"/>
    <cellStyle name="40% - Акцент2 7" xfId="614"/>
    <cellStyle name="40% - Акцент2 8" xfId="615"/>
    <cellStyle name="40% - Акцент2 9" xfId="616"/>
    <cellStyle name="40% — акцент2_Стоимость" xfId="2418"/>
    <cellStyle name="40% — акцент3" xfId="2419"/>
    <cellStyle name="40% - Акцент3 10" xfId="617"/>
    <cellStyle name="40% - Акцент3 11" xfId="618"/>
    <cellStyle name="40% - Акцент3 12" xfId="619"/>
    <cellStyle name="40% - Акцент3 13" xfId="620"/>
    <cellStyle name="40% - Акцент3 14" xfId="621"/>
    <cellStyle name="40% - Акцент3 15" xfId="622"/>
    <cellStyle name="40% - Акцент3 16" xfId="623"/>
    <cellStyle name="40% - Акцент3 17" xfId="624"/>
    <cellStyle name="40% - Акцент3 18" xfId="625"/>
    <cellStyle name="40% - Акцент3 19" xfId="626"/>
    <cellStyle name="40% - Акцент3 2" xfId="627"/>
    <cellStyle name="40% — акцент3 2" xfId="628"/>
    <cellStyle name="40% - Акцент3 2_Приложение 1" xfId="629"/>
    <cellStyle name="40% — акцент3 2_Приложение 1" xfId="630"/>
    <cellStyle name="40% - Акцент3 2_Приложение 1_1" xfId="631"/>
    <cellStyle name="40% — акцент3 2_Приложение 2" xfId="632"/>
    <cellStyle name="40% - Акцент3 2_Приложение 2_1" xfId="633"/>
    <cellStyle name="40% — акцент3 2_Стоимость" xfId="634"/>
    <cellStyle name="40% - Акцент3 2_Стоимость_1" xfId="635"/>
    <cellStyle name="40% — акцент3 2_Стоимость_1" xfId="636"/>
    <cellStyle name="40% - Акцент3 2_Стоимость_Стоимость" xfId="637"/>
    <cellStyle name="40% — акцент3 2_Стоимость_Стоимость" xfId="638"/>
    <cellStyle name="40% - Акцент3 20" xfId="639"/>
    <cellStyle name="40% - Акцент3 21" xfId="640"/>
    <cellStyle name="40% - Акцент3 22" xfId="641"/>
    <cellStyle name="40% - Акцент3 23" xfId="642"/>
    <cellStyle name="40% - Акцент3 24" xfId="643"/>
    <cellStyle name="40% - Акцент3 25" xfId="644"/>
    <cellStyle name="40% - Акцент3 26" xfId="645"/>
    <cellStyle name="40% - Акцент3 27" xfId="646"/>
    <cellStyle name="40% - Акцент3 28" xfId="647"/>
    <cellStyle name="40% - Акцент3 29" xfId="648"/>
    <cellStyle name="40% - Акцент3 3" xfId="649"/>
    <cellStyle name="40% — акцент3 3" xfId="650"/>
    <cellStyle name="40% - Акцент3 3_Приложение 1" xfId="651"/>
    <cellStyle name="40% — акцент3 3_Приложение 1" xfId="652"/>
    <cellStyle name="40% - Акцент3 3_Приложение 1_1" xfId="653"/>
    <cellStyle name="40% — акцент3 3_Приложение 2" xfId="654"/>
    <cellStyle name="40% - Акцент3 3_Приложение 2_1" xfId="655"/>
    <cellStyle name="40% — акцент3 3_Стоимость" xfId="656"/>
    <cellStyle name="40% - Акцент3 3_Стоимость_1" xfId="657"/>
    <cellStyle name="40% — акцент3 3_Стоимость_1" xfId="658"/>
    <cellStyle name="40% - Акцент3 3_Стоимость_Стоимость" xfId="659"/>
    <cellStyle name="40% — акцент3 3_Стоимость_Стоимость" xfId="660"/>
    <cellStyle name="40% - Акцент3 30" xfId="661"/>
    <cellStyle name="40% - Акцент3 31" xfId="662"/>
    <cellStyle name="40% - Акцент3 32" xfId="663"/>
    <cellStyle name="40% - Акцент3 33" xfId="664"/>
    <cellStyle name="40% - Акцент3 34" xfId="665"/>
    <cellStyle name="40% - Акцент3 35" xfId="666"/>
    <cellStyle name="40% - Акцент3 36" xfId="667"/>
    <cellStyle name="40% - Акцент3 37" xfId="668"/>
    <cellStyle name="40% - Акцент3 38" xfId="669"/>
    <cellStyle name="40% - Акцент3 39" xfId="670"/>
    <cellStyle name="40% - Акцент3 4" xfId="671"/>
    <cellStyle name="40% — акцент3 4" xfId="672"/>
    <cellStyle name="40% - Акцент3 4_Приложение 1" xfId="673"/>
    <cellStyle name="40% — акцент3 4_Приложение 1" xfId="674"/>
    <cellStyle name="40% - Акцент3 4_Приложение 1_1" xfId="675"/>
    <cellStyle name="40% — акцент3 4_Приложение 2" xfId="676"/>
    <cellStyle name="40% - Акцент3 4_Приложение 2_1" xfId="677"/>
    <cellStyle name="40% — акцент3 4_Стоимость" xfId="678"/>
    <cellStyle name="40% - Акцент3 4_Стоимость_1" xfId="679"/>
    <cellStyle name="40% — акцент3 4_Стоимость_1" xfId="680"/>
    <cellStyle name="40% - Акцент3 4_Стоимость_Стоимость" xfId="681"/>
    <cellStyle name="40% — акцент3 4_Стоимость_Стоимость" xfId="682"/>
    <cellStyle name="40% - Акцент3 40" xfId="683"/>
    <cellStyle name="40% - Акцент3 41" xfId="684"/>
    <cellStyle name="40% - Акцент3 42" xfId="685"/>
    <cellStyle name="40% - Акцент3 43" xfId="686"/>
    <cellStyle name="40% - Акцент3 44" xfId="687"/>
    <cellStyle name="40% - Акцент3 45" xfId="688"/>
    <cellStyle name="40% - Акцент3 5" xfId="689"/>
    <cellStyle name="40% - Акцент3 6" xfId="690"/>
    <cellStyle name="40% - Акцент3 7" xfId="691"/>
    <cellStyle name="40% - Акцент3 8" xfId="692"/>
    <cellStyle name="40% - Акцент3 9" xfId="693"/>
    <cellStyle name="40% — акцент3_Стоимость" xfId="2420"/>
    <cellStyle name="40% — акцент4" xfId="2421"/>
    <cellStyle name="40% - Акцент4 10" xfId="694"/>
    <cellStyle name="40% - Акцент4 11" xfId="695"/>
    <cellStyle name="40% - Акцент4 12" xfId="696"/>
    <cellStyle name="40% - Акцент4 13" xfId="697"/>
    <cellStyle name="40% - Акцент4 14" xfId="698"/>
    <cellStyle name="40% - Акцент4 15" xfId="699"/>
    <cellStyle name="40% - Акцент4 16" xfId="700"/>
    <cellStyle name="40% - Акцент4 17" xfId="701"/>
    <cellStyle name="40% - Акцент4 18" xfId="702"/>
    <cellStyle name="40% - Акцент4 19" xfId="703"/>
    <cellStyle name="40% - Акцент4 2" xfId="704"/>
    <cellStyle name="40% — акцент4 2" xfId="705"/>
    <cellStyle name="40% - Акцент4 2_Приложение 1" xfId="706"/>
    <cellStyle name="40% — акцент4 2_Приложение 1" xfId="707"/>
    <cellStyle name="40% - Акцент4 2_Приложение 1_1" xfId="708"/>
    <cellStyle name="40% — акцент4 2_Приложение 2" xfId="709"/>
    <cellStyle name="40% - Акцент4 2_Приложение 2_1" xfId="710"/>
    <cellStyle name="40% — акцент4 2_Стоимость" xfId="711"/>
    <cellStyle name="40% - Акцент4 2_Стоимость_1" xfId="712"/>
    <cellStyle name="40% — акцент4 2_Стоимость_1" xfId="713"/>
    <cellStyle name="40% - Акцент4 2_Стоимость_Стоимость" xfId="714"/>
    <cellStyle name="40% — акцент4 2_Стоимость_Стоимость" xfId="715"/>
    <cellStyle name="40% - Акцент4 20" xfId="716"/>
    <cellStyle name="40% - Акцент4 21" xfId="717"/>
    <cellStyle name="40% - Акцент4 22" xfId="718"/>
    <cellStyle name="40% - Акцент4 23" xfId="719"/>
    <cellStyle name="40% - Акцент4 24" xfId="720"/>
    <cellStyle name="40% - Акцент4 25" xfId="721"/>
    <cellStyle name="40% - Акцент4 26" xfId="722"/>
    <cellStyle name="40% - Акцент4 27" xfId="723"/>
    <cellStyle name="40% - Акцент4 28" xfId="724"/>
    <cellStyle name="40% - Акцент4 29" xfId="725"/>
    <cellStyle name="40% - Акцент4 3" xfId="726"/>
    <cellStyle name="40% — акцент4 3" xfId="727"/>
    <cellStyle name="40% - Акцент4 3_Приложение 1" xfId="728"/>
    <cellStyle name="40% — акцент4 3_Приложение 1" xfId="729"/>
    <cellStyle name="40% - Акцент4 3_Приложение 1_1" xfId="730"/>
    <cellStyle name="40% — акцент4 3_Приложение 2" xfId="731"/>
    <cellStyle name="40% - Акцент4 3_Приложение 2_1" xfId="732"/>
    <cellStyle name="40% — акцент4 3_Стоимость" xfId="733"/>
    <cellStyle name="40% - Акцент4 3_Стоимость_1" xfId="734"/>
    <cellStyle name="40% — акцент4 3_Стоимость_1" xfId="735"/>
    <cellStyle name="40% - Акцент4 3_Стоимость_Стоимость" xfId="736"/>
    <cellStyle name="40% — акцент4 3_Стоимость_Стоимость" xfId="737"/>
    <cellStyle name="40% - Акцент4 30" xfId="738"/>
    <cellStyle name="40% - Акцент4 31" xfId="739"/>
    <cellStyle name="40% - Акцент4 32" xfId="740"/>
    <cellStyle name="40% - Акцент4 33" xfId="741"/>
    <cellStyle name="40% - Акцент4 34" xfId="742"/>
    <cellStyle name="40% - Акцент4 35" xfId="743"/>
    <cellStyle name="40% - Акцент4 36" xfId="744"/>
    <cellStyle name="40% - Акцент4 37" xfId="745"/>
    <cellStyle name="40% - Акцент4 38" xfId="746"/>
    <cellStyle name="40% - Акцент4 39" xfId="747"/>
    <cellStyle name="40% - Акцент4 4" xfId="748"/>
    <cellStyle name="40% — акцент4 4" xfId="749"/>
    <cellStyle name="40% - Акцент4 4_Приложение 1" xfId="750"/>
    <cellStyle name="40% — акцент4 4_Приложение 1" xfId="751"/>
    <cellStyle name="40% - Акцент4 4_Приложение 1_1" xfId="752"/>
    <cellStyle name="40% — акцент4 4_Приложение 2" xfId="753"/>
    <cellStyle name="40% - Акцент4 4_Приложение 2_1" xfId="754"/>
    <cellStyle name="40% — акцент4 4_Стоимость" xfId="755"/>
    <cellStyle name="40% - Акцент4 4_Стоимость_1" xfId="756"/>
    <cellStyle name="40% — акцент4 4_Стоимость_1" xfId="757"/>
    <cellStyle name="40% - Акцент4 4_Стоимость_Стоимость" xfId="758"/>
    <cellStyle name="40% — акцент4 4_Стоимость_Стоимость" xfId="759"/>
    <cellStyle name="40% - Акцент4 40" xfId="760"/>
    <cellStyle name="40% - Акцент4 41" xfId="761"/>
    <cellStyle name="40% - Акцент4 42" xfId="762"/>
    <cellStyle name="40% - Акцент4 43" xfId="763"/>
    <cellStyle name="40% - Акцент4 44" xfId="764"/>
    <cellStyle name="40% - Акцент4 45" xfId="765"/>
    <cellStyle name="40% - Акцент4 5" xfId="766"/>
    <cellStyle name="40% - Акцент4 6" xfId="767"/>
    <cellStyle name="40% - Акцент4 7" xfId="768"/>
    <cellStyle name="40% - Акцент4 8" xfId="769"/>
    <cellStyle name="40% - Акцент4 9" xfId="770"/>
    <cellStyle name="40% — акцент4_Стоимость" xfId="2422"/>
    <cellStyle name="40% — акцент5" xfId="2423"/>
    <cellStyle name="40% - Акцент5 10" xfId="771"/>
    <cellStyle name="40% - Акцент5 11" xfId="772"/>
    <cellStyle name="40% - Акцент5 12" xfId="773"/>
    <cellStyle name="40% - Акцент5 13" xfId="774"/>
    <cellStyle name="40% - Акцент5 14" xfId="775"/>
    <cellStyle name="40% - Акцент5 15" xfId="776"/>
    <cellStyle name="40% - Акцент5 16" xfId="777"/>
    <cellStyle name="40% - Акцент5 17" xfId="778"/>
    <cellStyle name="40% - Акцент5 18" xfId="779"/>
    <cellStyle name="40% - Акцент5 19" xfId="780"/>
    <cellStyle name="40% - Акцент5 2" xfId="781"/>
    <cellStyle name="40% — акцент5 2" xfId="782"/>
    <cellStyle name="40% - Акцент5 2_Приложение 1" xfId="783"/>
    <cellStyle name="40% — акцент5 2_Приложение 1" xfId="784"/>
    <cellStyle name="40% - Акцент5 2_Приложение 1_1" xfId="785"/>
    <cellStyle name="40% — акцент5 2_Приложение 2" xfId="786"/>
    <cellStyle name="40% - Акцент5 2_Приложение 2_1" xfId="787"/>
    <cellStyle name="40% — акцент5 2_Стоимость" xfId="788"/>
    <cellStyle name="40% - Акцент5 2_Стоимость_1" xfId="789"/>
    <cellStyle name="40% — акцент5 2_Стоимость_1" xfId="790"/>
    <cellStyle name="40% - Акцент5 2_Стоимость_Стоимость" xfId="791"/>
    <cellStyle name="40% — акцент5 2_Стоимость_Стоимость" xfId="792"/>
    <cellStyle name="40% - Акцент5 20" xfId="793"/>
    <cellStyle name="40% - Акцент5 21" xfId="794"/>
    <cellStyle name="40% - Акцент5 22" xfId="795"/>
    <cellStyle name="40% - Акцент5 23" xfId="796"/>
    <cellStyle name="40% - Акцент5 24" xfId="797"/>
    <cellStyle name="40% - Акцент5 25" xfId="798"/>
    <cellStyle name="40% - Акцент5 26" xfId="799"/>
    <cellStyle name="40% - Акцент5 27" xfId="800"/>
    <cellStyle name="40% - Акцент5 28" xfId="801"/>
    <cellStyle name="40% - Акцент5 29" xfId="802"/>
    <cellStyle name="40% - Акцент5 3" xfId="803"/>
    <cellStyle name="40% — акцент5 3" xfId="804"/>
    <cellStyle name="40% - Акцент5 3_Приложение 1" xfId="805"/>
    <cellStyle name="40% — акцент5 3_Приложение 1" xfId="806"/>
    <cellStyle name="40% - Акцент5 3_Приложение 1_1" xfId="807"/>
    <cellStyle name="40% — акцент5 3_Приложение 2" xfId="808"/>
    <cellStyle name="40% - Акцент5 3_Приложение 2_1" xfId="809"/>
    <cellStyle name="40% — акцент5 3_Стоимость" xfId="810"/>
    <cellStyle name="40% - Акцент5 3_Стоимость_1" xfId="811"/>
    <cellStyle name="40% — акцент5 3_Стоимость_1" xfId="812"/>
    <cellStyle name="40% - Акцент5 3_Стоимость_Стоимость" xfId="813"/>
    <cellStyle name="40% — акцент5 3_Стоимость_Стоимость" xfId="814"/>
    <cellStyle name="40% - Акцент5 30" xfId="815"/>
    <cellStyle name="40% - Акцент5 31" xfId="816"/>
    <cellStyle name="40% - Акцент5 32" xfId="817"/>
    <cellStyle name="40% - Акцент5 33" xfId="818"/>
    <cellStyle name="40% - Акцент5 34" xfId="819"/>
    <cellStyle name="40% - Акцент5 35" xfId="820"/>
    <cellStyle name="40% - Акцент5 36" xfId="821"/>
    <cellStyle name="40% - Акцент5 37" xfId="822"/>
    <cellStyle name="40% - Акцент5 38" xfId="823"/>
    <cellStyle name="40% - Акцент5 39" xfId="824"/>
    <cellStyle name="40% - Акцент5 4" xfId="825"/>
    <cellStyle name="40% — акцент5 4" xfId="826"/>
    <cellStyle name="40% - Акцент5 4_Приложение 1" xfId="827"/>
    <cellStyle name="40% — акцент5 4_Приложение 1" xfId="828"/>
    <cellStyle name="40% - Акцент5 4_Приложение 1_1" xfId="829"/>
    <cellStyle name="40% — акцент5 4_Приложение 2" xfId="830"/>
    <cellStyle name="40% - Акцент5 4_Приложение 2_1" xfId="831"/>
    <cellStyle name="40% — акцент5 4_Стоимость" xfId="832"/>
    <cellStyle name="40% - Акцент5 4_Стоимость_1" xfId="833"/>
    <cellStyle name="40% — акцент5 4_Стоимость_1" xfId="834"/>
    <cellStyle name="40% - Акцент5 4_Стоимость_Стоимость" xfId="835"/>
    <cellStyle name="40% — акцент5 4_Стоимость_Стоимость" xfId="836"/>
    <cellStyle name="40% - Акцент5 40" xfId="837"/>
    <cellStyle name="40% - Акцент5 41" xfId="838"/>
    <cellStyle name="40% - Акцент5 42" xfId="839"/>
    <cellStyle name="40% - Акцент5 43" xfId="840"/>
    <cellStyle name="40% - Акцент5 44" xfId="841"/>
    <cellStyle name="40% - Акцент5 45" xfId="842"/>
    <cellStyle name="40% - Акцент5 5" xfId="843"/>
    <cellStyle name="40% - Акцент5 6" xfId="844"/>
    <cellStyle name="40% - Акцент5 7" xfId="845"/>
    <cellStyle name="40% - Акцент5 8" xfId="846"/>
    <cellStyle name="40% - Акцент5 9" xfId="847"/>
    <cellStyle name="40% — акцент5_Стоимость" xfId="2424"/>
    <cellStyle name="40% — акцент6" xfId="2425"/>
    <cellStyle name="40% - Акцент6 10" xfId="848"/>
    <cellStyle name="40% - Акцент6 11" xfId="849"/>
    <cellStyle name="40% - Акцент6 12" xfId="850"/>
    <cellStyle name="40% - Акцент6 13" xfId="851"/>
    <cellStyle name="40% - Акцент6 14" xfId="852"/>
    <cellStyle name="40% - Акцент6 15" xfId="853"/>
    <cellStyle name="40% - Акцент6 16" xfId="854"/>
    <cellStyle name="40% - Акцент6 17" xfId="855"/>
    <cellStyle name="40% - Акцент6 18" xfId="856"/>
    <cellStyle name="40% - Акцент6 19" xfId="857"/>
    <cellStyle name="40% - Акцент6 2" xfId="858"/>
    <cellStyle name="40% — акцент6 2" xfId="859"/>
    <cellStyle name="40% - Акцент6 2_Приложение 1" xfId="860"/>
    <cellStyle name="40% — акцент6 2_Приложение 1" xfId="861"/>
    <cellStyle name="40% - Акцент6 2_Приложение 1_1" xfId="862"/>
    <cellStyle name="40% — акцент6 2_Приложение 2" xfId="863"/>
    <cellStyle name="40% - Акцент6 2_Приложение 2_1" xfId="864"/>
    <cellStyle name="40% — акцент6 2_Стоимость" xfId="865"/>
    <cellStyle name="40% - Акцент6 2_Стоимость_1" xfId="866"/>
    <cellStyle name="40% — акцент6 2_Стоимость_1" xfId="867"/>
    <cellStyle name="40% - Акцент6 2_Стоимость_Стоимость" xfId="868"/>
    <cellStyle name="40% — акцент6 2_Стоимость_Стоимость" xfId="869"/>
    <cellStyle name="40% - Акцент6 20" xfId="870"/>
    <cellStyle name="40% - Акцент6 21" xfId="871"/>
    <cellStyle name="40% - Акцент6 22" xfId="872"/>
    <cellStyle name="40% - Акцент6 23" xfId="873"/>
    <cellStyle name="40% - Акцент6 24" xfId="874"/>
    <cellStyle name="40% - Акцент6 25" xfId="875"/>
    <cellStyle name="40% - Акцент6 26" xfId="876"/>
    <cellStyle name="40% - Акцент6 27" xfId="877"/>
    <cellStyle name="40% - Акцент6 28" xfId="878"/>
    <cellStyle name="40% - Акцент6 29" xfId="879"/>
    <cellStyle name="40% - Акцент6 3" xfId="880"/>
    <cellStyle name="40% — акцент6 3" xfId="881"/>
    <cellStyle name="40% - Акцент6 3_Приложение 1" xfId="882"/>
    <cellStyle name="40% — акцент6 3_Приложение 1" xfId="883"/>
    <cellStyle name="40% - Акцент6 3_Приложение 1_1" xfId="884"/>
    <cellStyle name="40% — акцент6 3_Приложение 2" xfId="885"/>
    <cellStyle name="40% - Акцент6 3_Приложение 2_1" xfId="886"/>
    <cellStyle name="40% — акцент6 3_Стоимость" xfId="887"/>
    <cellStyle name="40% - Акцент6 3_Стоимость_1" xfId="888"/>
    <cellStyle name="40% — акцент6 3_Стоимость_1" xfId="889"/>
    <cellStyle name="40% - Акцент6 3_Стоимость_Стоимость" xfId="890"/>
    <cellStyle name="40% — акцент6 3_Стоимость_Стоимость" xfId="891"/>
    <cellStyle name="40% - Акцент6 30" xfId="892"/>
    <cellStyle name="40% - Акцент6 31" xfId="893"/>
    <cellStyle name="40% - Акцент6 32" xfId="894"/>
    <cellStyle name="40% - Акцент6 33" xfId="895"/>
    <cellStyle name="40% - Акцент6 34" xfId="896"/>
    <cellStyle name="40% - Акцент6 35" xfId="897"/>
    <cellStyle name="40% - Акцент6 36" xfId="898"/>
    <cellStyle name="40% - Акцент6 37" xfId="899"/>
    <cellStyle name="40% - Акцент6 38" xfId="900"/>
    <cellStyle name="40% - Акцент6 39" xfId="901"/>
    <cellStyle name="40% - Акцент6 4" xfId="902"/>
    <cellStyle name="40% — акцент6 4" xfId="903"/>
    <cellStyle name="40% - Акцент6 4_Приложение 1" xfId="904"/>
    <cellStyle name="40% — акцент6 4_Приложение 1" xfId="905"/>
    <cellStyle name="40% - Акцент6 4_Приложение 1_1" xfId="906"/>
    <cellStyle name="40% — акцент6 4_Приложение 2" xfId="907"/>
    <cellStyle name="40% - Акцент6 4_Приложение 2_1" xfId="908"/>
    <cellStyle name="40% — акцент6 4_Стоимость" xfId="909"/>
    <cellStyle name="40% - Акцент6 4_Стоимость_1" xfId="910"/>
    <cellStyle name="40% — акцент6 4_Стоимость_1" xfId="911"/>
    <cellStyle name="40% - Акцент6 4_Стоимость_Стоимость" xfId="912"/>
    <cellStyle name="40% — акцент6 4_Стоимость_Стоимость" xfId="913"/>
    <cellStyle name="40% - Акцент6 40" xfId="914"/>
    <cellStyle name="40% - Акцент6 41" xfId="915"/>
    <cellStyle name="40% - Акцент6 42" xfId="916"/>
    <cellStyle name="40% - Акцент6 43" xfId="917"/>
    <cellStyle name="40% - Акцент6 44" xfId="918"/>
    <cellStyle name="40% - Акцент6 45" xfId="919"/>
    <cellStyle name="40% - Акцент6 5" xfId="920"/>
    <cellStyle name="40% - Акцент6 6" xfId="921"/>
    <cellStyle name="40% - Акцент6 7" xfId="922"/>
    <cellStyle name="40% - Акцент6 8" xfId="923"/>
    <cellStyle name="40% - Акцент6 9" xfId="924"/>
    <cellStyle name="40% — акцент6_Стоимость" xfId="2426"/>
    <cellStyle name="60% — акцент1" xfId="2427"/>
    <cellStyle name="60% - Акцент1 10" xfId="925"/>
    <cellStyle name="60% - Акцент1 11" xfId="926"/>
    <cellStyle name="60% - Акцент1 12" xfId="927"/>
    <cellStyle name="60% - Акцент1 13" xfId="928"/>
    <cellStyle name="60% - Акцент1 14" xfId="929"/>
    <cellStyle name="60% - Акцент1 15" xfId="930"/>
    <cellStyle name="60% - Акцент1 16" xfId="931"/>
    <cellStyle name="60% - Акцент1 17" xfId="932"/>
    <cellStyle name="60% - Акцент1 18" xfId="933"/>
    <cellStyle name="60% - Акцент1 19" xfId="934"/>
    <cellStyle name="60% - Акцент1 2" xfId="935"/>
    <cellStyle name="60% — акцент1 2" xfId="936"/>
    <cellStyle name="60% - Акцент1 2_Приложение 1" xfId="937"/>
    <cellStyle name="60% — акцент1 2_Приложение 1" xfId="938"/>
    <cellStyle name="60% - Акцент1 2_Приложение 1_1" xfId="939"/>
    <cellStyle name="60% — акцент1 2_Приложение 2" xfId="940"/>
    <cellStyle name="60% - Акцент1 2_Приложение 2_1" xfId="941"/>
    <cellStyle name="60% - Акцент1 20" xfId="942"/>
    <cellStyle name="60% - Акцент1 21" xfId="943"/>
    <cellStyle name="60% - Акцент1 22" xfId="944"/>
    <cellStyle name="60% - Акцент1 23" xfId="945"/>
    <cellStyle name="60% - Акцент1 24" xfId="946"/>
    <cellStyle name="60% - Акцент1 25" xfId="947"/>
    <cellStyle name="60% - Акцент1 26" xfId="948"/>
    <cellStyle name="60% - Акцент1 27" xfId="949"/>
    <cellStyle name="60% - Акцент1 28" xfId="950"/>
    <cellStyle name="60% - Акцент1 29" xfId="951"/>
    <cellStyle name="60% - Акцент1 3" xfId="952"/>
    <cellStyle name="60% — акцент1 3" xfId="953"/>
    <cellStyle name="60% - Акцент1 3_Приложение 1" xfId="954"/>
    <cellStyle name="60% — акцент1 3_Приложение 1" xfId="955"/>
    <cellStyle name="60% - Акцент1 3_Приложение 1_1" xfId="956"/>
    <cellStyle name="60% — акцент1 3_Приложение 2" xfId="957"/>
    <cellStyle name="60% - Акцент1 3_Приложение 2_1" xfId="958"/>
    <cellStyle name="60% - Акцент1 30" xfId="959"/>
    <cellStyle name="60% - Акцент1 31" xfId="960"/>
    <cellStyle name="60% - Акцент1 32" xfId="961"/>
    <cellStyle name="60% - Акцент1 33" xfId="962"/>
    <cellStyle name="60% - Акцент1 34" xfId="963"/>
    <cellStyle name="60% - Акцент1 35" xfId="964"/>
    <cellStyle name="60% - Акцент1 36" xfId="965"/>
    <cellStyle name="60% - Акцент1 37" xfId="966"/>
    <cellStyle name="60% - Акцент1 38" xfId="967"/>
    <cellStyle name="60% - Акцент1 39" xfId="968"/>
    <cellStyle name="60% - Акцент1 4" xfId="969"/>
    <cellStyle name="60% — акцент1 4" xfId="970"/>
    <cellStyle name="60% - Акцент1 4_Приложение 1" xfId="971"/>
    <cellStyle name="60% — акцент1 4_Приложение 1" xfId="972"/>
    <cellStyle name="60% - Акцент1 4_Приложение 1_1" xfId="973"/>
    <cellStyle name="60% — акцент1 4_Приложение 2" xfId="974"/>
    <cellStyle name="60% - Акцент1 4_Приложение 2_1" xfId="975"/>
    <cellStyle name="60% - Акцент1 40" xfId="976"/>
    <cellStyle name="60% - Акцент1 41" xfId="977"/>
    <cellStyle name="60% - Акцент1 42" xfId="978"/>
    <cellStyle name="60% - Акцент1 43" xfId="979"/>
    <cellStyle name="60% - Акцент1 44" xfId="980"/>
    <cellStyle name="60% - Акцент1 45" xfId="981"/>
    <cellStyle name="60% - Акцент1 5" xfId="982"/>
    <cellStyle name="60% - Акцент1 6" xfId="983"/>
    <cellStyle name="60% - Акцент1 7" xfId="984"/>
    <cellStyle name="60% - Акцент1 8" xfId="985"/>
    <cellStyle name="60% - Акцент1 9" xfId="986"/>
    <cellStyle name="60% — акцент2" xfId="2428"/>
    <cellStyle name="60% - Акцент2 10" xfId="987"/>
    <cellStyle name="60% - Акцент2 11" xfId="988"/>
    <cellStyle name="60% - Акцент2 12" xfId="989"/>
    <cellStyle name="60% - Акцент2 13" xfId="990"/>
    <cellStyle name="60% - Акцент2 14" xfId="991"/>
    <cellStyle name="60% - Акцент2 15" xfId="992"/>
    <cellStyle name="60% - Акцент2 16" xfId="993"/>
    <cellStyle name="60% - Акцент2 17" xfId="994"/>
    <cellStyle name="60% - Акцент2 18" xfId="995"/>
    <cellStyle name="60% - Акцент2 19" xfId="996"/>
    <cellStyle name="60% - Акцент2 2" xfId="997"/>
    <cellStyle name="60% — акцент2 2" xfId="998"/>
    <cellStyle name="60% - Акцент2 2_Приложение 1" xfId="999"/>
    <cellStyle name="60% — акцент2 2_Приложение 1" xfId="1000"/>
    <cellStyle name="60% - Акцент2 2_Приложение 1_1" xfId="1001"/>
    <cellStyle name="60% — акцент2 2_Приложение 2" xfId="1002"/>
    <cellStyle name="60% - Акцент2 2_Приложение 2_1" xfId="1003"/>
    <cellStyle name="60% - Акцент2 20" xfId="1004"/>
    <cellStyle name="60% - Акцент2 21" xfId="1005"/>
    <cellStyle name="60% - Акцент2 22" xfId="1006"/>
    <cellStyle name="60% - Акцент2 23" xfId="1007"/>
    <cellStyle name="60% - Акцент2 24" xfId="1008"/>
    <cellStyle name="60% - Акцент2 25" xfId="1009"/>
    <cellStyle name="60% - Акцент2 26" xfId="1010"/>
    <cellStyle name="60% - Акцент2 27" xfId="1011"/>
    <cellStyle name="60% - Акцент2 28" xfId="1012"/>
    <cellStyle name="60% - Акцент2 29" xfId="1013"/>
    <cellStyle name="60% - Акцент2 3" xfId="1014"/>
    <cellStyle name="60% — акцент2 3" xfId="1015"/>
    <cellStyle name="60% - Акцент2 3_Приложение 1" xfId="1016"/>
    <cellStyle name="60% — акцент2 3_Приложение 1" xfId="1017"/>
    <cellStyle name="60% - Акцент2 3_Приложение 1_1" xfId="1018"/>
    <cellStyle name="60% — акцент2 3_Приложение 2" xfId="1019"/>
    <cellStyle name="60% - Акцент2 3_Приложение 2_1" xfId="1020"/>
    <cellStyle name="60% - Акцент2 30" xfId="1021"/>
    <cellStyle name="60% - Акцент2 31" xfId="1022"/>
    <cellStyle name="60% - Акцент2 32" xfId="1023"/>
    <cellStyle name="60% - Акцент2 33" xfId="1024"/>
    <cellStyle name="60% - Акцент2 34" xfId="1025"/>
    <cellStyle name="60% - Акцент2 35" xfId="1026"/>
    <cellStyle name="60% - Акцент2 36" xfId="1027"/>
    <cellStyle name="60% - Акцент2 37" xfId="1028"/>
    <cellStyle name="60% - Акцент2 38" xfId="1029"/>
    <cellStyle name="60% - Акцент2 39" xfId="1030"/>
    <cellStyle name="60% - Акцент2 4" xfId="1031"/>
    <cellStyle name="60% — акцент2 4" xfId="1032"/>
    <cellStyle name="60% - Акцент2 4_Приложение 1" xfId="1033"/>
    <cellStyle name="60% — акцент2 4_Приложение 1" xfId="1034"/>
    <cellStyle name="60% - Акцент2 4_Приложение 1_1" xfId="1035"/>
    <cellStyle name="60% — акцент2 4_Приложение 2" xfId="1036"/>
    <cellStyle name="60% - Акцент2 4_Приложение 2_1" xfId="1037"/>
    <cellStyle name="60% - Акцент2 40" xfId="1038"/>
    <cellStyle name="60% - Акцент2 41" xfId="1039"/>
    <cellStyle name="60% - Акцент2 42" xfId="1040"/>
    <cellStyle name="60% - Акцент2 43" xfId="1041"/>
    <cellStyle name="60% - Акцент2 44" xfId="1042"/>
    <cellStyle name="60% - Акцент2 45" xfId="1043"/>
    <cellStyle name="60% - Акцент2 5" xfId="1044"/>
    <cellStyle name="60% - Акцент2 6" xfId="1045"/>
    <cellStyle name="60% - Акцент2 7" xfId="1046"/>
    <cellStyle name="60% - Акцент2 8" xfId="1047"/>
    <cellStyle name="60% - Акцент2 9" xfId="1048"/>
    <cellStyle name="60% — акцент3" xfId="2429"/>
    <cellStyle name="60% - Акцент3 10" xfId="1049"/>
    <cellStyle name="60% - Акцент3 11" xfId="1050"/>
    <cellStyle name="60% - Акцент3 12" xfId="1051"/>
    <cellStyle name="60% - Акцент3 13" xfId="1052"/>
    <cellStyle name="60% - Акцент3 14" xfId="1053"/>
    <cellStyle name="60% - Акцент3 15" xfId="1054"/>
    <cellStyle name="60% - Акцент3 16" xfId="1055"/>
    <cellStyle name="60% - Акцент3 17" xfId="1056"/>
    <cellStyle name="60% - Акцент3 18" xfId="1057"/>
    <cellStyle name="60% - Акцент3 19" xfId="1058"/>
    <cellStyle name="60% - Акцент3 2" xfId="1059"/>
    <cellStyle name="60% — акцент3 2" xfId="1060"/>
    <cellStyle name="60% - Акцент3 2_Приложение 1" xfId="1061"/>
    <cellStyle name="60% — акцент3 2_Приложение 1" xfId="1062"/>
    <cellStyle name="60% - Акцент3 2_Приложение 1_1" xfId="1063"/>
    <cellStyle name="60% — акцент3 2_Приложение 2" xfId="1064"/>
    <cellStyle name="60% - Акцент3 2_Приложение 2_1" xfId="1065"/>
    <cellStyle name="60% - Акцент3 20" xfId="1066"/>
    <cellStyle name="60% - Акцент3 21" xfId="1067"/>
    <cellStyle name="60% - Акцент3 22" xfId="1068"/>
    <cellStyle name="60% - Акцент3 23" xfId="1069"/>
    <cellStyle name="60% - Акцент3 24" xfId="1070"/>
    <cellStyle name="60% - Акцент3 25" xfId="1071"/>
    <cellStyle name="60% - Акцент3 26" xfId="1072"/>
    <cellStyle name="60% - Акцент3 27" xfId="1073"/>
    <cellStyle name="60% - Акцент3 28" xfId="1074"/>
    <cellStyle name="60% - Акцент3 29" xfId="1075"/>
    <cellStyle name="60% - Акцент3 3" xfId="1076"/>
    <cellStyle name="60% — акцент3 3" xfId="1077"/>
    <cellStyle name="60% - Акцент3 3_Приложение 1" xfId="1078"/>
    <cellStyle name="60% — акцент3 3_Приложение 1" xfId="1079"/>
    <cellStyle name="60% - Акцент3 3_Приложение 1_1" xfId="1080"/>
    <cellStyle name="60% — акцент3 3_Приложение 2" xfId="1081"/>
    <cellStyle name="60% - Акцент3 3_Приложение 2_1" xfId="1082"/>
    <cellStyle name="60% - Акцент3 30" xfId="1083"/>
    <cellStyle name="60% - Акцент3 31" xfId="1084"/>
    <cellStyle name="60% - Акцент3 32" xfId="1085"/>
    <cellStyle name="60% - Акцент3 33" xfId="1086"/>
    <cellStyle name="60% - Акцент3 34" xfId="1087"/>
    <cellStyle name="60% - Акцент3 35" xfId="1088"/>
    <cellStyle name="60% - Акцент3 36" xfId="1089"/>
    <cellStyle name="60% - Акцент3 37" xfId="1090"/>
    <cellStyle name="60% - Акцент3 38" xfId="1091"/>
    <cellStyle name="60% - Акцент3 39" xfId="1092"/>
    <cellStyle name="60% - Акцент3 4" xfId="1093"/>
    <cellStyle name="60% — акцент3 4" xfId="1094"/>
    <cellStyle name="60% - Акцент3 4_Приложение 1" xfId="1095"/>
    <cellStyle name="60% — акцент3 4_Приложение 1" xfId="1096"/>
    <cellStyle name="60% - Акцент3 4_Приложение 1_1" xfId="1097"/>
    <cellStyle name="60% — акцент3 4_Приложение 2" xfId="1098"/>
    <cellStyle name="60% - Акцент3 4_Приложение 2_1" xfId="1099"/>
    <cellStyle name="60% - Акцент3 40" xfId="1100"/>
    <cellStyle name="60% - Акцент3 41" xfId="1101"/>
    <cellStyle name="60% - Акцент3 42" xfId="1102"/>
    <cellStyle name="60% - Акцент3 43" xfId="1103"/>
    <cellStyle name="60% - Акцент3 44" xfId="1104"/>
    <cellStyle name="60% - Акцент3 45" xfId="1105"/>
    <cellStyle name="60% - Акцент3 5" xfId="1106"/>
    <cellStyle name="60% - Акцент3 6" xfId="1107"/>
    <cellStyle name="60% - Акцент3 7" xfId="1108"/>
    <cellStyle name="60% - Акцент3 8" xfId="1109"/>
    <cellStyle name="60% - Акцент3 9" xfId="1110"/>
    <cellStyle name="60% — акцент4" xfId="2430"/>
    <cellStyle name="60% - Акцент4 10" xfId="1111"/>
    <cellStyle name="60% - Акцент4 11" xfId="1112"/>
    <cellStyle name="60% - Акцент4 12" xfId="1113"/>
    <cellStyle name="60% - Акцент4 13" xfId="1114"/>
    <cellStyle name="60% - Акцент4 14" xfId="1115"/>
    <cellStyle name="60% - Акцент4 15" xfId="1116"/>
    <cellStyle name="60% - Акцент4 16" xfId="1117"/>
    <cellStyle name="60% - Акцент4 17" xfId="1118"/>
    <cellStyle name="60% - Акцент4 18" xfId="1119"/>
    <cellStyle name="60% - Акцент4 19" xfId="1120"/>
    <cellStyle name="60% - Акцент4 2" xfId="1121"/>
    <cellStyle name="60% — акцент4 2" xfId="1122"/>
    <cellStyle name="60% - Акцент4 2_Приложение 1" xfId="1123"/>
    <cellStyle name="60% — акцент4 2_Приложение 1" xfId="1124"/>
    <cellStyle name="60% - Акцент4 2_Приложение 1_1" xfId="1125"/>
    <cellStyle name="60% — акцент4 2_Приложение 2" xfId="1126"/>
    <cellStyle name="60% - Акцент4 2_Приложение 2_1" xfId="1127"/>
    <cellStyle name="60% - Акцент4 20" xfId="1128"/>
    <cellStyle name="60% - Акцент4 21" xfId="1129"/>
    <cellStyle name="60% - Акцент4 22" xfId="1130"/>
    <cellStyle name="60% - Акцент4 23" xfId="1131"/>
    <cellStyle name="60% - Акцент4 24" xfId="1132"/>
    <cellStyle name="60% - Акцент4 25" xfId="1133"/>
    <cellStyle name="60% - Акцент4 26" xfId="1134"/>
    <cellStyle name="60% - Акцент4 27" xfId="1135"/>
    <cellStyle name="60% - Акцент4 28" xfId="1136"/>
    <cellStyle name="60% - Акцент4 29" xfId="1137"/>
    <cellStyle name="60% - Акцент4 3" xfId="1138"/>
    <cellStyle name="60% — акцент4 3" xfId="1139"/>
    <cellStyle name="60% - Акцент4 3_Приложение 1" xfId="1140"/>
    <cellStyle name="60% — акцент4 3_Приложение 1" xfId="1141"/>
    <cellStyle name="60% - Акцент4 3_Приложение 1_1" xfId="1142"/>
    <cellStyle name="60% — акцент4 3_Приложение 2" xfId="1143"/>
    <cellStyle name="60% - Акцент4 3_Приложение 2_1" xfId="1144"/>
    <cellStyle name="60% - Акцент4 30" xfId="1145"/>
    <cellStyle name="60% - Акцент4 31" xfId="1146"/>
    <cellStyle name="60% - Акцент4 32" xfId="1147"/>
    <cellStyle name="60% - Акцент4 33" xfId="1148"/>
    <cellStyle name="60% - Акцент4 34" xfId="1149"/>
    <cellStyle name="60% - Акцент4 35" xfId="1150"/>
    <cellStyle name="60% - Акцент4 36" xfId="1151"/>
    <cellStyle name="60% - Акцент4 37" xfId="1152"/>
    <cellStyle name="60% - Акцент4 38" xfId="1153"/>
    <cellStyle name="60% - Акцент4 39" xfId="1154"/>
    <cellStyle name="60% - Акцент4 4" xfId="1155"/>
    <cellStyle name="60% — акцент4 4" xfId="1156"/>
    <cellStyle name="60% - Акцент4 4_Приложение 1" xfId="1157"/>
    <cellStyle name="60% — акцент4 4_Приложение 1" xfId="1158"/>
    <cellStyle name="60% - Акцент4 4_Приложение 1_1" xfId="1159"/>
    <cellStyle name="60% — акцент4 4_Приложение 2" xfId="1160"/>
    <cellStyle name="60% - Акцент4 4_Приложение 2_1" xfId="1161"/>
    <cellStyle name="60% - Акцент4 40" xfId="1162"/>
    <cellStyle name="60% - Акцент4 41" xfId="1163"/>
    <cellStyle name="60% - Акцент4 42" xfId="1164"/>
    <cellStyle name="60% - Акцент4 43" xfId="1165"/>
    <cellStyle name="60% - Акцент4 44" xfId="1166"/>
    <cellStyle name="60% - Акцент4 45" xfId="1167"/>
    <cellStyle name="60% - Акцент4 5" xfId="1168"/>
    <cellStyle name="60% - Акцент4 6" xfId="1169"/>
    <cellStyle name="60% - Акцент4 7" xfId="1170"/>
    <cellStyle name="60% - Акцент4 8" xfId="1171"/>
    <cellStyle name="60% - Акцент4 9" xfId="1172"/>
    <cellStyle name="60% — акцент5" xfId="2431"/>
    <cellStyle name="60% - Акцент5 10" xfId="1173"/>
    <cellStyle name="60% - Акцент5 11" xfId="1174"/>
    <cellStyle name="60% - Акцент5 12" xfId="1175"/>
    <cellStyle name="60% - Акцент5 13" xfId="1176"/>
    <cellStyle name="60% - Акцент5 14" xfId="1177"/>
    <cellStyle name="60% - Акцент5 15" xfId="1178"/>
    <cellStyle name="60% - Акцент5 16" xfId="1179"/>
    <cellStyle name="60% - Акцент5 17" xfId="1180"/>
    <cellStyle name="60% - Акцент5 18" xfId="1181"/>
    <cellStyle name="60% - Акцент5 19" xfId="1182"/>
    <cellStyle name="60% - Акцент5 2" xfId="1183"/>
    <cellStyle name="60% — акцент5 2" xfId="1184"/>
    <cellStyle name="60% - Акцент5 2_Приложение 1" xfId="1185"/>
    <cellStyle name="60% — акцент5 2_Приложение 1" xfId="1186"/>
    <cellStyle name="60% - Акцент5 2_Приложение 1_1" xfId="1187"/>
    <cellStyle name="60% — акцент5 2_Приложение 2" xfId="1188"/>
    <cellStyle name="60% - Акцент5 2_Приложение 2_1" xfId="1189"/>
    <cellStyle name="60% - Акцент5 20" xfId="1190"/>
    <cellStyle name="60% - Акцент5 21" xfId="1191"/>
    <cellStyle name="60% - Акцент5 22" xfId="1192"/>
    <cellStyle name="60% - Акцент5 23" xfId="1193"/>
    <cellStyle name="60% - Акцент5 24" xfId="1194"/>
    <cellStyle name="60% - Акцент5 25" xfId="1195"/>
    <cellStyle name="60% - Акцент5 26" xfId="1196"/>
    <cellStyle name="60% - Акцент5 27" xfId="1197"/>
    <cellStyle name="60% - Акцент5 28" xfId="1198"/>
    <cellStyle name="60% - Акцент5 29" xfId="1199"/>
    <cellStyle name="60% - Акцент5 3" xfId="1200"/>
    <cellStyle name="60% — акцент5 3" xfId="1201"/>
    <cellStyle name="60% - Акцент5 3_Приложение 1" xfId="1202"/>
    <cellStyle name="60% — акцент5 3_Приложение 1" xfId="1203"/>
    <cellStyle name="60% - Акцент5 3_Приложение 1_1" xfId="1204"/>
    <cellStyle name="60% — акцент5 3_Приложение 2" xfId="1205"/>
    <cellStyle name="60% - Акцент5 3_Приложение 2_1" xfId="1206"/>
    <cellStyle name="60% - Акцент5 30" xfId="1207"/>
    <cellStyle name="60% - Акцент5 31" xfId="1208"/>
    <cellStyle name="60% - Акцент5 32" xfId="1209"/>
    <cellStyle name="60% - Акцент5 33" xfId="1210"/>
    <cellStyle name="60% - Акцент5 34" xfId="1211"/>
    <cellStyle name="60% - Акцент5 35" xfId="1212"/>
    <cellStyle name="60% - Акцент5 36" xfId="1213"/>
    <cellStyle name="60% - Акцент5 37" xfId="1214"/>
    <cellStyle name="60% - Акцент5 38" xfId="1215"/>
    <cellStyle name="60% - Акцент5 39" xfId="1216"/>
    <cellStyle name="60% - Акцент5 4" xfId="1217"/>
    <cellStyle name="60% — акцент5 4" xfId="1218"/>
    <cellStyle name="60% - Акцент5 4_Приложение 1" xfId="1219"/>
    <cellStyle name="60% — акцент5 4_Приложение 1" xfId="1220"/>
    <cellStyle name="60% - Акцент5 4_Приложение 1_1" xfId="1221"/>
    <cellStyle name="60% — акцент5 4_Приложение 2" xfId="1222"/>
    <cellStyle name="60% - Акцент5 4_Приложение 2_1" xfId="1223"/>
    <cellStyle name="60% - Акцент5 40" xfId="1224"/>
    <cellStyle name="60% - Акцент5 41" xfId="1225"/>
    <cellStyle name="60% - Акцент5 42" xfId="1226"/>
    <cellStyle name="60% - Акцент5 43" xfId="1227"/>
    <cellStyle name="60% - Акцент5 44" xfId="1228"/>
    <cellStyle name="60% - Акцент5 45" xfId="1229"/>
    <cellStyle name="60% - Акцент5 5" xfId="1230"/>
    <cellStyle name="60% - Акцент5 6" xfId="1231"/>
    <cellStyle name="60% - Акцент5 7" xfId="1232"/>
    <cellStyle name="60% - Акцент5 8" xfId="1233"/>
    <cellStyle name="60% - Акцент5 9" xfId="1234"/>
    <cellStyle name="60% — акцент6" xfId="2432"/>
    <cellStyle name="60% - Акцент6 10" xfId="1235"/>
    <cellStyle name="60% - Акцент6 11" xfId="1236"/>
    <cellStyle name="60% - Акцент6 12" xfId="1237"/>
    <cellStyle name="60% - Акцент6 13" xfId="1238"/>
    <cellStyle name="60% - Акцент6 14" xfId="1239"/>
    <cellStyle name="60% - Акцент6 15" xfId="1240"/>
    <cellStyle name="60% - Акцент6 16" xfId="1241"/>
    <cellStyle name="60% - Акцент6 17" xfId="1242"/>
    <cellStyle name="60% - Акцент6 18" xfId="1243"/>
    <cellStyle name="60% - Акцент6 19" xfId="1244"/>
    <cellStyle name="60% - Акцент6 2" xfId="1245"/>
    <cellStyle name="60% — акцент6 2" xfId="1246"/>
    <cellStyle name="60% - Акцент6 2_Приложение 1" xfId="1247"/>
    <cellStyle name="60% — акцент6 2_Приложение 1" xfId="1248"/>
    <cellStyle name="60% - Акцент6 2_Приложение 1_1" xfId="1249"/>
    <cellStyle name="60% — акцент6 2_Приложение 2" xfId="1250"/>
    <cellStyle name="60% - Акцент6 2_Приложение 2_1" xfId="1251"/>
    <cellStyle name="60% - Акцент6 20" xfId="1252"/>
    <cellStyle name="60% - Акцент6 21" xfId="1253"/>
    <cellStyle name="60% - Акцент6 22" xfId="1254"/>
    <cellStyle name="60% - Акцент6 23" xfId="1255"/>
    <cellStyle name="60% - Акцент6 24" xfId="1256"/>
    <cellStyle name="60% - Акцент6 25" xfId="1257"/>
    <cellStyle name="60% - Акцент6 26" xfId="1258"/>
    <cellStyle name="60% - Акцент6 27" xfId="1259"/>
    <cellStyle name="60% - Акцент6 28" xfId="1260"/>
    <cellStyle name="60% - Акцент6 29" xfId="1261"/>
    <cellStyle name="60% - Акцент6 3" xfId="1262"/>
    <cellStyle name="60% — акцент6 3" xfId="1263"/>
    <cellStyle name="60% - Акцент6 3_Приложение 1" xfId="1264"/>
    <cellStyle name="60% — акцент6 3_Приложение 1" xfId="1265"/>
    <cellStyle name="60% - Акцент6 3_Приложение 1_1" xfId="1266"/>
    <cellStyle name="60% — акцент6 3_Приложение 2" xfId="1267"/>
    <cellStyle name="60% - Акцент6 3_Приложение 2_1" xfId="1268"/>
    <cellStyle name="60% - Акцент6 30" xfId="1269"/>
    <cellStyle name="60% - Акцент6 31" xfId="1270"/>
    <cellStyle name="60% - Акцент6 32" xfId="1271"/>
    <cellStyle name="60% - Акцент6 33" xfId="1272"/>
    <cellStyle name="60% - Акцент6 34" xfId="1273"/>
    <cellStyle name="60% - Акцент6 35" xfId="1274"/>
    <cellStyle name="60% - Акцент6 36" xfId="1275"/>
    <cellStyle name="60% - Акцент6 37" xfId="1276"/>
    <cellStyle name="60% - Акцент6 38" xfId="1277"/>
    <cellStyle name="60% - Акцент6 39" xfId="1278"/>
    <cellStyle name="60% - Акцент6 4" xfId="1279"/>
    <cellStyle name="60% — акцент6 4" xfId="1280"/>
    <cellStyle name="60% - Акцент6 4_Приложение 1" xfId="1281"/>
    <cellStyle name="60% — акцент6 4_Приложение 1" xfId="1282"/>
    <cellStyle name="60% - Акцент6 4_Приложение 1_1" xfId="1283"/>
    <cellStyle name="60% — акцент6 4_Приложение 2" xfId="1284"/>
    <cellStyle name="60% - Акцент6 4_Приложение 2_1" xfId="1285"/>
    <cellStyle name="60% - Акцент6 40" xfId="1286"/>
    <cellStyle name="60% - Акцент6 41" xfId="1287"/>
    <cellStyle name="60% - Акцент6 42" xfId="1288"/>
    <cellStyle name="60% - Акцент6 43" xfId="1289"/>
    <cellStyle name="60% - Акцент6 44" xfId="1290"/>
    <cellStyle name="60% - Акцент6 45" xfId="1291"/>
    <cellStyle name="60% - Акцент6 5" xfId="1292"/>
    <cellStyle name="60% - Акцент6 6" xfId="1293"/>
    <cellStyle name="60% - Акцент6 7" xfId="1294"/>
    <cellStyle name="60% - Акцент6 8" xfId="1295"/>
    <cellStyle name="60% - Акцент6 9" xfId="1296"/>
    <cellStyle name="Excel Built-in Normal" xfId="1297"/>
    <cellStyle name="TableStyleLight1" xfId="1298"/>
    <cellStyle name="Акцент1" xfId="1299" builtinId="29" customBuiltin="1"/>
    <cellStyle name="Акцент1 10" xfId="1300"/>
    <cellStyle name="Акцент1 11" xfId="1301"/>
    <cellStyle name="Акцент1 12" xfId="1302"/>
    <cellStyle name="Акцент1 13" xfId="1303"/>
    <cellStyle name="Акцент1 14" xfId="1304"/>
    <cellStyle name="Акцент1 15" xfId="1305"/>
    <cellStyle name="Акцент1 16" xfId="1306"/>
    <cellStyle name="Акцент1 17" xfId="1307"/>
    <cellStyle name="Акцент1 18" xfId="1308"/>
    <cellStyle name="Акцент1 19" xfId="1309"/>
    <cellStyle name="Акцент1 2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25" xfId="1316"/>
    <cellStyle name="Акцент1 26" xfId="1317"/>
    <cellStyle name="Акцент1 27" xfId="1318"/>
    <cellStyle name="Акцент1 28" xfId="1319"/>
    <cellStyle name="Акцент1 29" xfId="1320"/>
    <cellStyle name="Акцент1 3" xfId="1321"/>
    <cellStyle name="Акцент1 30" xfId="1322"/>
    <cellStyle name="Акцент1 31" xfId="1323"/>
    <cellStyle name="Акцент1 32" xfId="1324"/>
    <cellStyle name="Акцент1 33" xfId="1325"/>
    <cellStyle name="Акцент1 34" xfId="1326"/>
    <cellStyle name="Акцент1 35" xfId="1327"/>
    <cellStyle name="Акцент1 36" xfId="1328"/>
    <cellStyle name="Акцент1 37" xfId="1329"/>
    <cellStyle name="Акцент1 38" xfId="1330"/>
    <cellStyle name="Акцент1 39" xfId="1331"/>
    <cellStyle name="Акцент1 4" xfId="1332"/>
    <cellStyle name="Акцент1 40" xfId="1333"/>
    <cellStyle name="Акцент1 41" xfId="1334"/>
    <cellStyle name="Акцент1 42" xfId="1335"/>
    <cellStyle name="Акцент1 43" xfId="1336"/>
    <cellStyle name="Акцент1 5" xfId="1337"/>
    <cellStyle name="Акцент1 6" xfId="1338"/>
    <cellStyle name="Акцент1 7" xfId="1339"/>
    <cellStyle name="Акцент1 8" xfId="1340"/>
    <cellStyle name="Акцент1 9" xfId="1341"/>
    <cellStyle name="Акцент2" xfId="1342" builtinId="33" customBuiltin="1"/>
    <cellStyle name="Акцент2 10" xfId="1343"/>
    <cellStyle name="Акцент2 11" xfId="1344"/>
    <cellStyle name="Акцент2 12" xfId="1345"/>
    <cellStyle name="Акцент2 13" xfId="1346"/>
    <cellStyle name="Акцент2 14" xfId="1347"/>
    <cellStyle name="Акцент2 15" xfId="1348"/>
    <cellStyle name="Акцент2 16" xfId="1349"/>
    <cellStyle name="Акцент2 17" xfId="1350"/>
    <cellStyle name="Акцент2 18" xfId="1351"/>
    <cellStyle name="Акцент2 19" xfId="1352"/>
    <cellStyle name="Акцент2 2" xfId="1353"/>
    <cellStyle name="Акцент2 20" xfId="1354"/>
    <cellStyle name="Акцент2 21" xfId="1355"/>
    <cellStyle name="Акцент2 22" xfId="1356"/>
    <cellStyle name="Акцент2 23" xfId="1357"/>
    <cellStyle name="Акцент2 24" xfId="1358"/>
    <cellStyle name="Акцент2 25" xfId="1359"/>
    <cellStyle name="Акцент2 26" xfId="1360"/>
    <cellStyle name="Акцент2 27" xfId="1361"/>
    <cellStyle name="Акцент2 28" xfId="1362"/>
    <cellStyle name="Акцент2 29" xfId="1363"/>
    <cellStyle name="Акцент2 3" xfId="1364"/>
    <cellStyle name="Акцент2 30" xfId="1365"/>
    <cellStyle name="Акцент2 31" xfId="1366"/>
    <cellStyle name="Акцент2 32" xfId="1367"/>
    <cellStyle name="Акцент2 33" xfId="1368"/>
    <cellStyle name="Акцент2 34" xfId="1369"/>
    <cellStyle name="Акцент2 35" xfId="1370"/>
    <cellStyle name="Акцент2 36" xfId="1371"/>
    <cellStyle name="Акцент2 37" xfId="1372"/>
    <cellStyle name="Акцент2 38" xfId="1373"/>
    <cellStyle name="Акцент2 39" xfId="1374"/>
    <cellStyle name="Акцент2 4" xfId="1375"/>
    <cellStyle name="Акцент2 40" xfId="1376"/>
    <cellStyle name="Акцент2 41" xfId="1377"/>
    <cellStyle name="Акцент2 42" xfId="1378"/>
    <cellStyle name="Акцент2 43" xfId="1379"/>
    <cellStyle name="Акцент2 5" xfId="1380"/>
    <cellStyle name="Акцент2 6" xfId="1381"/>
    <cellStyle name="Акцент2 7" xfId="1382"/>
    <cellStyle name="Акцент2 8" xfId="1383"/>
    <cellStyle name="Акцент2 9" xfId="1384"/>
    <cellStyle name="Акцент3" xfId="1385" builtinId="37" customBuiltin="1"/>
    <cellStyle name="Акцент3 10" xfId="1386"/>
    <cellStyle name="Акцент3 11" xfId="1387"/>
    <cellStyle name="Акцент3 12" xfId="1388"/>
    <cellStyle name="Акцент3 13" xfId="1389"/>
    <cellStyle name="Акцент3 14" xfId="1390"/>
    <cellStyle name="Акцент3 15" xfId="1391"/>
    <cellStyle name="Акцент3 16" xfId="1392"/>
    <cellStyle name="Акцент3 17" xfId="1393"/>
    <cellStyle name="Акцент3 18" xfId="1394"/>
    <cellStyle name="Акцент3 19" xfId="1395"/>
    <cellStyle name="Акцент3 2" xfId="1396"/>
    <cellStyle name="Акцент3 20" xfId="1397"/>
    <cellStyle name="Акцент3 21" xfId="1398"/>
    <cellStyle name="Акцент3 22" xfId="1399"/>
    <cellStyle name="Акцент3 23" xfId="1400"/>
    <cellStyle name="Акцент3 24" xfId="1401"/>
    <cellStyle name="Акцент3 25" xfId="1402"/>
    <cellStyle name="Акцент3 26" xfId="1403"/>
    <cellStyle name="Акцент3 27" xfId="1404"/>
    <cellStyle name="Акцент3 28" xfId="1405"/>
    <cellStyle name="Акцент3 29" xfId="1406"/>
    <cellStyle name="Акцент3 3" xfId="1407"/>
    <cellStyle name="Акцент3 30" xfId="1408"/>
    <cellStyle name="Акцент3 31" xfId="1409"/>
    <cellStyle name="Акцент3 32" xfId="1410"/>
    <cellStyle name="Акцент3 33" xfId="1411"/>
    <cellStyle name="Акцент3 34" xfId="1412"/>
    <cellStyle name="Акцент3 35" xfId="1413"/>
    <cellStyle name="Акцент3 36" xfId="1414"/>
    <cellStyle name="Акцент3 37" xfId="1415"/>
    <cellStyle name="Акцент3 38" xfId="1416"/>
    <cellStyle name="Акцент3 39" xfId="1417"/>
    <cellStyle name="Акцент3 4" xfId="1418"/>
    <cellStyle name="Акцент3 40" xfId="1419"/>
    <cellStyle name="Акцент3 41" xfId="1420"/>
    <cellStyle name="Акцент3 42" xfId="1421"/>
    <cellStyle name="Акцент3 43" xfId="1422"/>
    <cellStyle name="Акцент3 5" xfId="1423"/>
    <cellStyle name="Акцент3 6" xfId="1424"/>
    <cellStyle name="Акцент3 7" xfId="1425"/>
    <cellStyle name="Акцент3 8" xfId="1426"/>
    <cellStyle name="Акцент3 9" xfId="1427"/>
    <cellStyle name="Акцент4" xfId="1428" builtinId="41" customBuiltin="1"/>
    <cellStyle name="Акцент4 10" xfId="1429"/>
    <cellStyle name="Акцент4 11" xfId="1430"/>
    <cellStyle name="Акцент4 12" xfId="1431"/>
    <cellStyle name="Акцент4 13" xfId="1432"/>
    <cellStyle name="Акцент4 14" xfId="1433"/>
    <cellStyle name="Акцент4 15" xfId="1434"/>
    <cellStyle name="Акцент4 16" xfId="1435"/>
    <cellStyle name="Акцент4 17" xfId="1436"/>
    <cellStyle name="Акцент4 18" xfId="1437"/>
    <cellStyle name="Акцент4 19" xfId="1438"/>
    <cellStyle name="Акцент4 2" xfId="1439"/>
    <cellStyle name="Акцент4 20" xfId="1440"/>
    <cellStyle name="Акцент4 21" xfId="1441"/>
    <cellStyle name="Акцент4 22" xfId="1442"/>
    <cellStyle name="Акцент4 23" xfId="1443"/>
    <cellStyle name="Акцент4 24" xfId="1444"/>
    <cellStyle name="Акцент4 25" xfId="1445"/>
    <cellStyle name="Акцент4 26" xfId="1446"/>
    <cellStyle name="Акцент4 27" xfId="1447"/>
    <cellStyle name="Акцент4 28" xfId="1448"/>
    <cellStyle name="Акцент4 29" xfId="1449"/>
    <cellStyle name="Акцент4 3" xfId="1450"/>
    <cellStyle name="Акцент4 30" xfId="1451"/>
    <cellStyle name="Акцент4 31" xfId="1452"/>
    <cellStyle name="Акцент4 32" xfId="1453"/>
    <cellStyle name="Акцент4 33" xfId="1454"/>
    <cellStyle name="Акцент4 34" xfId="1455"/>
    <cellStyle name="Акцент4 35" xfId="1456"/>
    <cellStyle name="Акцент4 36" xfId="1457"/>
    <cellStyle name="Акцент4 37" xfId="1458"/>
    <cellStyle name="Акцент4 38" xfId="1459"/>
    <cellStyle name="Акцент4 39" xfId="1460"/>
    <cellStyle name="Акцент4 4" xfId="1461"/>
    <cellStyle name="Акцент4 40" xfId="1462"/>
    <cellStyle name="Акцент4 41" xfId="1463"/>
    <cellStyle name="Акцент4 42" xfId="1464"/>
    <cellStyle name="Акцент4 43" xfId="1465"/>
    <cellStyle name="Акцент4 5" xfId="1466"/>
    <cellStyle name="Акцент4 6" xfId="1467"/>
    <cellStyle name="Акцент4 7" xfId="1468"/>
    <cellStyle name="Акцент4 8" xfId="1469"/>
    <cellStyle name="Акцент4 9" xfId="1470"/>
    <cellStyle name="Акцент5" xfId="1471" builtinId="45" customBuiltin="1"/>
    <cellStyle name="Акцент5 10" xfId="1472"/>
    <cellStyle name="Акцент5 11" xfId="1473"/>
    <cellStyle name="Акцент5 12" xfId="1474"/>
    <cellStyle name="Акцент5 13" xfId="1475"/>
    <cellStyle name="Акцент5 14" xfId="1476"/>
    <cellStyle name="Акцент5 15" xfId="1477"/>
    <cellStyle name="Акцент5 16" xfId="1478"/>
    <cellStyle name="Акцент5 17" xfId="1479"/>
    <cellStyle name="Акцент5 18" xfId="1480"/>
    <cellStyle name="Акцент5 19" xfId="1481"/>
    <cellStyle name="Акцент5 2" xfId="1482"/>
    <cellStyle name="Акцент5 20" xfId="1483"/>
    <cellStyle name="Акцент5 21" xfId="1484"/>
    <cellStyle name="Акцент5 22" xfId="1485"/>
    <cellStyle name="Акцент5 23" xfId="1486"/>
    <cellStyle name="Акцент5 24" xfId="1487"/>
    <cellStyle name="Акцент5 25" xfId="1488"/>
    <cellStyle name="Акцент5 26" xfId="1489"/>
    <cellStyle name="Акцент5 27" xfId="1490"/>
    <cellStyle name="Акцент5 28" xfId="1491"/>
    <cellStyle name="Акцент5 29" xfId="1492"/>
    <cellStyle name="Акцент5 3" xfId="1493"/>
    <cellStyle name="Акцент5 30" xfId="1494"/>
    <cellStyle name="Акцент5 31" xfId="1495"/>
    <cellStyle name="Акцент5 32" xfId="1496"/>
    <cellStyle name="Акцент5 33" xfId="1497"/>
    <cellStyle name="Акцент5 34" xfId="1498"/>
    <cellStyle name="Акцент5 35" xfId="1499"/>
    <cellStyle name="Акцент5 36" xfId="1500"/>
    <cellStyle name="Акцент5 37" xfId="1501"/>
    <cellStyle name="Акцент5 38" xfId="1502"/>
    <cellStyle name="Акцент5 39" xfId="1503"/>
    <cellStyle name="Акцент5 4" xfId="1504"/>
    <cellStyle name="Акцент5 40" xfId="1505"/>
    <cellStyle name="Акцент5 41" xfId="1506"/>
    <cellStyle name="Акцент5 42" xfId="1507"/>
    <cellStyle name="Акцент5 43" xfId="1508"/>
    <cellStyle name="Акцент5 5" xfId="1509"/>
    <cellStyle name="Акцент5 6" xfId="1510"/>
    <cellStyle name="Акцент5 7" xfId="1511"/>
    <cellStyle name="Акцент5 8" xfId="1512"/>
    <cellStyle name="Акцент5 9" xfId="1513"/>
    <cellStyle name="Акцент6" xfId="1514" builtinId="49" customBuiltin="1"/>
    <cellStyle name="Акцент6 10" xfId="1515"/>
    <cellStyle name="Акцент6 11" xfId="1516"/>
    <cellStyle name="Акцент6 12" xfId="1517"/>
    <cellStyle name="Акцент6 13" xfId="1518"/>
    <cellStyle name="Акцент6 14" xfId="1519"/>
    <cellStyle name="Акцент6 15" xfId="1520"/>
    <cellStyle name="Акцент6 16" xfId="1521"/>
    <cellStyle name="Акцент6 17" xfId="1522"/>
    <cellStyle name="Акцент6 18" xfId="1523"/>
    <cellStyle name="Акцент6 19" xfId="1524"/>
    <cellStyle name="Акцент6 2" xfId="1525"/>
    <cellStyle name="Акцент6 20" xfId="1526"/>
    <cellStyle name="Акцент6 21" xfId="1527"/>
    <cellStyle name="Акцент6 22" xfId="1528"/>
    <cellStyle name="Акцент6 23" xfId="1529"/>
    <cellStyle name="Акцент6 24" xfId="1530"/>
    <cellStyle name="Акцент6 25" xfId="1531"/>
    <cellStyle name="Акцент6 26" xfId="1532"/>
    <cellStyle name="Акцент6 27" xfId="1533"/>
    <cellStyle name="Акцент6 28" xfId="1534"/>
    <cellStyle name="Акцент6 29" xfId="1535"/>
    <cellStyle name="Акцент6 3" xfId="1536"/>
    <cellStyle name="Акцент6 30" xfId="1537"/>
    <cellStyle name="Акцент6 31" xfId="1538"/>
    <cellStyle name="Акцент6 32" xfId="1539"/>
    <cellStyle name="Акцент6 33" xfId="1540"/>
    <cellStyle name="Акцент6 34" xfId="1541"/>
    <cellStyle name="Акцент6 35" xfId="1542"/>
    <cellStyle name="Акцент6 36" xfId="1543"/>
    <cellStyle name="Акцент6 37" xfId="1544"/>
    <cellStyle name="Акцент6 38" xfId="1545"/>
    <cellStyle name="Акцент6 39" xfId="1546"/>
    <cellStyle name="Акцент6 4" xfId="1547"/>
    <cellStyle name="Акцент6 40" xfId="1548"/>
    <cellStyle name="Акцент6 41" xfId="1549"/>
    <cellStyle name="Акцент6 42" xfId="1550"/>
    <cellStyle name="Акцент6 43" xfId="1551"/>
    <cellStyle name="Акцент6 5" xfId="1552"/>
    <cellStyle name="Акцент6 6" xfId="1553"/>
    <cellStyle name="Акцент6 7" xfId="1554"/>
    <cellStyle name="Акцент6 8" xfId="1555"/>
    <cellStyle name="Акцент6 9" xfId="1556"/>
    <cellStyle name="Ввод " xfId="1557" builtinId="20" customBuiltin="1"/>
    <cellStyle name="Ввод  10" xfId="1558"/>
    <cellStyle name="Ввод  11" xfId="1559"/>
    <cellStyle name="Ввод  12" xfId="1560"/>
    <cellStyle name="Ввод  13" xfId="1561"/>
    <cellStyle name="Ввод  14" xfId="1562"/>
    <cellStyle name="Ввод  15" xfId="1563"/>
    <cellStyle name="Ввод  16" xfId="1564"/>
    <cellStyle name="Ввод  17" xfId="1565"/>
    <cellStyle name="Ввод  18" xfId="1566"/>
    <cellStyle name="Ввод  19" xfId="1567"/>
    <cellStyle name="Ввод  2" xfId="1568"/>
    <cellStyle name="Ввод  20" xfId="1569"/>
    <cellStyle name="Ввод  21" xfId="1570"/>
    <cellStyle name="Ввод  22" xfId="1571"/>
    <cellStyle name="Ввод  23" xfId="1572"/>
    <cellStyle name="Ввод  24" xfId="1573"/>
    <cellStyle name="Ввод  25" xfId="1574"/>
    <cellStyle name="Ввод  26" xfId="1575"/>
    <cellStyle name="Ввод  27" xfId="1576"/>
    <cellStyle name="Ввод  28" xfId="1577"/>
    <cellStyle name="Ввод  29" xfId="1578"/>
    <cellStyle name="Ввод  3" xfId="1579"/>
    <cellStyle name="Ввод  30" xfId="1580"/>
    <cellStyle name="Ввод  31" xfId="1581"/>
    <cellStyle name="Ввод  32" xfId="1582"/>
    <cellStyle name="Ввод  33" xfId="1583"/>
    <cellStyle name="Ввод  34" xfId="1584"/>
    <cellStyle name="Ввод  35" xfId="1585"/>
    <cellStyle name="Ввод  36" xfId="1586"/>
    <cellStyle name="Ввод  37" xfId="1587"/>
    <cellStyle name="Ввод  38" xfId="1588"/>
    <cellStyle name="Ввод  39" xfId="1589"/>
    <cellStyle name="Ввод  4" xfId="1590"/>
    <cellStyle name="Ввод  40" xfId="1591"/>
    <cellStyle name="Ввод  41" xfId="1592"/>
    <cellStyle name="Ввод  42" xfId="1593"/>
    <cellStyle name="Ввод  43" xfId="1594"/>
    <cellStyle name="Ввод  5" xfId="1595"/>
    <cellStyle name="Ввод  6" xfId="1596"/>
    <cellStyle name="Ввод  7" xfId="1597"/>
    <cellStyle name="Ввод  8" xfId="1598"/>
    <cellStyle name="Ввод  9" xfId="1599"/>
    <cellStyle name="Вывод" xfId="1600" builtinId="21" customBuiltin="1"/>
    <cellStyle name="Вывод 10" xfId="1601"/>
    <cellStyle name="Вывод 11" xfId="1602"/>
    <cellStyle name="Вывод 12" xfId="1603"/>
    <cellStyle name="Вывод 13" xfId="1604"/>
    <cellStyle name="Вывод 14" xfId="1605"/>
    <cellStyle name="Вывод 15" xfId="1606"/>
    <cellStyle name="Вывод 16" xfId="1607"/>
    <cellStyle name="Вывод 17" xfId="1608"/>
    <cellStyle name="Вывод 18" xfId="1609"/>
    <cellStyle name="Вывод 19" xfId="1610"/>
    <cellStyle name="Вывод 2" xfId="1611"/>
    <cellStyle name="Вывод 20" xfId="1612"/>
    <cellStyle name="Вывод 21" xfId="1613"/>
    <cellStyle name="Вывод 22" xfId="1614"/>
    <cellStyle name="Вывод 23" xfId="1615"/>
    <cellStyle name="Вывод 24" xfId="1616"/>
    <cellStyle name="Вывод 25" xfId="1617"/>
    <cellStyle name="Вывод 26" xfId="1618"/>
    <cellStyle name="Вывод 27" xfId="1619"/>
    <cellStyle name="Вывод 28" xfId="1620"/>
    <cellStyle name="Вывод 29" xfId="1621"/>
    <cellStyle name="Вывод 3" xfId="1622"/>
    <cellStyle name="Вывод 30" xfId="1623"/>
    <cellStyle name="Вывод 31" xfId="1624"/>
    <cellStyle name="Вывод 32" xfId="1625"/>
    <cellStyle name="Вывод 33" xfId="1626"/>
    <cellStyle name="Вывод 34" xfId="1627"/>
    <cellStyle name="Вывод 35" xfId="1628"/>
    <cellStyle name="Вывод 36" xfId="1629"/>
    <cellStyle name="Вывод 37" xfId="1630"/>
    <cellStyle name="Вывод 38" xfId="1631"/>
    <cellStyle name="Вывод 39" xfId="1632"/>
    <cellStyle name="Вывод 4" xfId="1633"/>
    <cellStyle name="Вывод 40" xfId="1634"/>
    <cellStyle name="Вывод 41" xfId="1635"/>
    <cellStyle name="Вывод 42" xfId="1636"/>
    <cellStyle name="Вывод 43" xfId="1637"/>
    <cellStyle name="Вывод 44" xfId="1638"/>
    <cellStyle name="Вывод 5" xfId="1639"/>
    <cellStyle name="Вывод 6" xfId="1640"/>
    <cellStyle name="Вывод 7" xfId="1641"/>
    <cellStyle name="Вывод 8" xfId="1642"/>
    <cellStyle name="Вывод 9" xfId="1643"/>
    <cellStyle name="Вычисление" xfId="1644" builtinId="22" customBuiltin="1"/>
    <cellStyle name="Вычисление 10" xfId="1645"/>
    <cellStyle name="Вычисление 11" xfId="1646"/>
    <cellStyle name="Вычисление 12" xfId="1647"/>
    <cellStyle name="Вычисление 13" xfId="1648"/>
    <cellStyle name="Вычисление 14" xfId="1649"/>
    <cellStyle name="Вычисление 15" xfId="1650"/>
    <cellStyle name="Вычисление 16" xfId="1651"/>
    <cellStyle name="Вычисление 17" xfId="1652"/>
    <cellStyle name="Вычисление 18" xfId="1653"/>
    <cellStyle name="Вычисление 19" xfId="1654"/>
    <cellStyle name="Вычисление 2" xfId="1655"/>
    <cellStyle name="Вычисление 20" xfId="1656"/>
    <cellStyle name="Вычисление 21" xfId="1657"/>
    <cellStyle name="Вычисление 22" xfId="1658"/>
    <cellStyle name="Вычисление 23" xfId="1659"/>
    <cellStyle name="Вычисление 24" xfId="1660"/>
    <cellStyle name="Вычисление 25" xfId="1661"/>
    <cellStyle name="Вычисление 26" xfId="1662"/>
    <cellStyle name="Вычисление 27" xfId="1663"/>
    <cellStyle name="Вычисление 28" xfId="1664"/>
    <cellStyle name="Вычисление 29" xfId="1665"/>
    <cellStyle name="Вычисление 3" xfId="1666"/>
    <cellStyle name="Вычисление 30" xfId="1667"/>
    <cellStyle name="Вычисление 31" xfId="1668"/>
    <cellStyle name="Вычисление 32" xfId="1669"/>
    <cellStyle name="Вычисление 33" xfId="1670"/>
    <cellStyle name="Вычисление 34" xfId="1671"/>
    <cellStyle name="Вычисление 35" xfId="1672"/>
    <cellStyle name="Вычисление 36" xfId="1673"/>
    <cellStyle name="Вычисление 37" xfId="1674"/>
    <cellStyle name="Вычисление 38" xfId="1675"/>
    <cellStyle name="Вычисление 39" xfId="1676"/>
    <cellStyle name="Вычисление 4" xfId="1677"/>
    <cellStyle name="Вычисление 40" xfId="1678"/>
    <cellStyle name="Вычисление 41" xfId="1679"/>
    <cellStyle name="Вычисление 42" xfId="1680"/>
    <cellStyle name="Вычисление 43" xfId="1681"/>
    <cellStyle name="Вычисление 44" xfId="1682"/>
    <cellStyle name="Вычисление 5" xfId="1683"/>
    <cellStyle name="Вычисление 6" xfId="1684"/>
    <cellStyle name="Вычисление 7" xfId="1685"/>
    <cellStyle name="Вычисление 8" xfId="1686"/>
    <cellStyle name="Вычисление 9" xfId="1687"/>
    <cellStyle name="Заголовок 1" xfId="1688" builtinId="16" customBuiltin="1"/>
    <cellStyle name="Заголовок 1 10" xfId="1689"/>
    <cellStyle name="Заголовок 1 11" xfId="1690"/>
    <cellStyle name="Заголовок 1 12" xfId="1691"/>
    <cellStyle name="Заголовок 1 13" xfId="1692"/>
    <cellStyle name="Заголовок 1 14" xfId="1693"/>
    <cellStyle name="Заголовок 1 15" xfId="1694"/>
    <cellStyle name="Заголовок 1 16" xfId="1695"/>
    <cellStyle name="Заголовок 1 17" xfId="1696"/>
    <cellStyle name="Заголовок 1 18" xfId="1697"/>
    <cellStyle name="Заголовок 1 19" xfId="1698"/>
    <cellStyle name="Заголовок 1 2" xfId="1699"/>
    <cellStyle name="Заголовок 1 20" xfId="1700"/>
    <cellStyle name="Заголовок 1 21" xfId="1701"/>
    <cellStyle name="Заголовок 1 22" xfId="1702"/>
    <cellStyle name="Заголовок 1 23" xfId="1703"/>
    <cellStyle name="Заголовок 1 24" xfId="1704"/>
    <cellStyle name="Заголовок 1 25" xfId="1705"/>
    <cellStyle name="Заголовок 1 26" xfId="1706"/>
    <cellStyle name="Заголовок 1 27" xfId="1707"/>
    <cellStyle name="Заголовок 1 28" xfId="1708"/>
    <cellStyle name="Заголовок 1 29" xfId="1709"/>
    <cellStyle name="Заголовок 1 3" xfId="1710"/>
    <cellStyle name="Заголовок 1 30" xfId="1711"/>
    <cellStyle name="Заголовок 1 31" xfId="1712"/>
    <cellStyle name="Заголовок 1 32" xfId="1713"/>
    <cellStyle name="Заголовок 1 33" xfId="1714"/>
    <cellStyle name="Заголовок 1 34" xfId="1715"/>
    <cellStyle name="Заголовок 1 35" xfId="1716"/>
    <cellStyle name="Заголовок 1 36" xfId="1717"/>
    <cellStyle name="Заголовок 1 37" xfId="1718"/>
    <cellStyle name="Заголовок 1 38" xfId="1719"/>
    <cellStyle name="Заголовок 1 39" xfId="1720"/>
    <cellStyle name="Заголовок 1 4" xfId="1721"/>
    <cellStyle name="Заголовок 1 40" xfId="1722"/>
    <cellStyle name="Заголовок 1 41" xfId="1723"/>
    <cellStyle name="Заголовок 1 42" xfId="1724"/>
    <cellStyle name="Заголовок 1 43" xfId="1725"/>
    <cellStyle name="Заголовок 1 5" xfId="1726"/>
    <cellStyle name="Заголовок 1 6" xfId="1727"/>
    <cellStyle name="Заголовок 1 7" xfId="1728"/>
    <cellStyle name="Заголовок 1 8" xfId="1729"/>
    <cellStyle name="Заголовок 1 9" xfId="1730"/>
    <cellStyle name="Заголовок 2" xfId="1731" builtinId="17" customBuiltin="1"/>
    <cellStyle name="Заголовок 2 10" xfId="1732"/>
    <cellStyle name="Заголовок 2 11" xfId="1733"/>
    <cellStyle name="Заголовок 2 12" xfId="1734"/>
    <cellStyle name="Заголовок 2 13" xfId="1735"/>
    <cellStyle name="Заголовок 2 14" xfId="1736"/>
    <cellStyle name="Заголовок 2 15" xfId="1737"/>
    <cellStyle name="Заголовок 2 16" xfId="1738"/>
    <cellStyle name="Заголовок 2 17" xfId="1739"/>
    <cellStyle name="Заголовок 2 18" xfId="1740"/>
    <cellStyle name="Заголовок 2 19" xfId="1741"/>
    <cellStyle name="Заголовок 2 2" xfId="1742"/>
    <cellStyle name="Заголовок 2 20" xfId="1743"/>
    <cellStyle name="Заголовок 2 21" xfId="1744"/>
    <cellStyle name="Заголовок 2 22" xfId="1745"/>
    <cellStyle name="Заголовок 2 23" xfId="1746"/>
    <cellStyle name="Заголовок 2 24" xfId="1747"/>
    <cellStyle name="Заголовок 2 25" xfId="1748"/>
    <cellStyle name="Заголовок 2 26" xfId="1749"/>
    <cellStyle name="Заголовок 2 27" xfId="1750"/>
    <cellStyle name="Заголовок 2 28" xfId="1751"/>
    <cellStyle name="Заголовок 2 29" xfId="1752"/>
    <cellStyle name="Заголовок 2 3" xfId="1753"/>
    <cellStyle name="Заголовок 2 30" xfId="1754"/>
    <cellStyle name="Заголовок 2 31" xfId="1755"/>
    <cellStyle name="Заголовок 2 32" xfId="1756"/>
    <cellStyle name="Заголовок 2 33" xfId="1757"/>
    <cellStyle name="Заголовок 2 34" xfId="1758"/>
    <cellStyle name="Заголовок 2 35" xfId="1759"/>
    <cellStyle name="Заголовок 2 36" xfId="1760"/>
    <cellStyle name="Заголовок 2 37" xfId="1761"/>
    <cellStyle name="Заголовок 2 38" xfId="1762"/>
    <cellStyle name="Заголовок 2 39" xfId="1763"/>
    <cellStyle name="Заголовок 2 4" xfId="1764"/>
    <cellStyle name="Заголовок 2 40" xfId="1765"/>
    <cellStyle name="Заголовок 2 41" xfId="1766"/>
    <cellStyle name="Заголовок 2 42" xfId="1767"/>
    <cellStyle name="Заголовок 2 43" xfId="1768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1774" builtinId="18" customBuiltin="1"/>
    <cellStyle name="Заголовок 3 10" xfId="1775"/>
    <cellStyle name="Заголовок 3 11" xfId="1776"/>
    <cellStyle name="Заголовок 3 12" xfId="1777"/>
    <cellStyle name="Заголовок 3 13" xfId="1778"/>
    <cellStyle name="Заголовок 3 14" xfId="1779"/>
    <cellStyle name="Заголовок 3 15" xfId="1780"/>
    <cellStyle name="Заголовок 3 16" xfId="1781"/>
    <cellStyle name="Заголовок 3 17" xfId="1782"/>
    <cellStyle name="Заголовок 3 18" xfId="1783"/>
    <cellStyle name="Заголовок 3 19" xfId="1784"/>
    <cellStyle name="Заголовок 3 2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25" xfId="1791"/>
    <cellStyle name="Заголовок 3 26" xfId="1792"/>
    <cellStyle name="Заголовок 3 27" xfId="1793"/>
    <cellStyle name="Заголовок 3 28" xfId="1794"/>
    <cellStyle name="Заголовок 3 29" xfId="1795"/>
    <cellStyle name="Заголовок 3 3" xfId="1796"/>
    <cellStyle name="Заголовок 3 30" xfId="1797"/>
    <cellStyle name="Заголовок 3 31" xfId="1798"/>
    <cellStyle name="Заголовок 3 32" xfId="1799"/>
    <cellStyle name="Заголовок 3 33" xfId="1800"/>
    <cellStyle name="Заголовок 3 34" xfId="1801"/>
    <cellStyle name="Заголовок 3 35" xfId="1802"/>
    <cellStyle name="Заголовок 3 36" xfId="1803"/>
    <cellStyle name="Заголовок 3 37" xfId="1804"/>
    <cellStyle name="Заголовок 3 38" xfId="1805"/>
    <cellStyle name="Заголовок 3 39" xfId="1806"/>
    <cellStyle name="Заголовок 3 4" xfId="1807"/>
    <cellStyle name="Заголовок 3 40" xfId="1808"/>
    <cellStyle name="Заголовок 3 41" xfId="1809"/>
    <cellStyle name="Заголовок 3 42" xfId="1810"/>
    <cellStyle name="Заголовок 3 43" xfId="1811"/>
    <cellStyle name="Заголовок 3 5" xfId="1812"/>
    <cellStyle name="Заголовок 3 6" xfId="1813"/>
    <cellStyle name="Заголовок 3 7" xfId="1814"/>
    <cellStyle name="Заголовок 3 8" xfId="1815"/>
    <cellStyle name="Заголовок 3 9" xfId="1816"/>
    <cellStyle name="Заголовок 4" xfId="1817" builtinId="19" customBuiltin="1"/>
    <cellStyle name="Заголовок 4 10" xfId="1818"/>
    <cellStyle name="Заголовок 4 11" xfId="1819"/>
    <cellStyle name="Заголовок 4 12" xfId="1820"/>
    <cellStyle name="Заголовок 4 13" xfId="1821"/>
    <cellStyle name="Заголовок 4 14" xfId="1822"/>
    <cellStyle name="Заголовок 4 15" xfId="1823"/>
    <cellStyle name="Заголовок 4 16" xfId="1824"/>
    <cellStyle name="Заголовок 4 17" xfId="1825"/>
    <cellStyle name="Заголовок 4 18" xfId="1826"/>
    <cellStyle name="Заголовок 4 19" xfId="1827"/>
    <cellStyle name="Заголовок 4 2" xfId="1828"/>
    <cellStyle name="Заголовок 4 20" xfId="1829"/>
    <cellStyle name="Заголовок 4 21" xfId="1830"/>
    <cellStyle name="Заголовок 4 22" xfId="1831"/>
    <cellStyle name="Заголовок 4 23" xfId="1832"/>
    <cellStyle name="Заголовок 4 24" xfId="1833"/>
    <cellStyle name="Заголовок 4 25" xfId="1834"/>
    <cellStyle name="Заголовок 4 26" xfId="1835"/>
    <cellStyle name="Заголовок 4 27" xfId="1836"/>
    <cellStyle name="Заголовок 4 28" xfId="1837"/>
    <cellStyle name="Заголовок 4 29" xfId="1838"/>
    <cellStyle name="Заголовок 4 3" xfId="1839"/>
    <cellStyle name="Заголовок 4 30" xfId="1840"/>
    <cellStyle name="Заголовок 4 31" xfId="1841"/>
    <cellStyle name="Заголовок 4 32" xfId="1842"/>
    <cellStyle name="Заголовок 4 33" xfId="1843"/>
    <cellStyle name="Заголовок 4 34" xfId="1844"/>
    <cellStyle name="Заголовок 4 35" xfId="1845"/>
    <cellStyle name="Заголовок 4 36" xfId="1846"/>
    <cellStyle name="Заголовок 4 37" xfId="1847"/>
    <cellStyle name="Заголовок 4 38" xfId="1848"/>
    <cellStyle name="Заголовок 4 39" xfId="1849"/>
    <cellStyle name="Заголовок 4 4" xfId="1850"/>
    <cellStyle name="Заголовок 4 40" xfId="1851"/>
    <cellStyle name="Заголовок 4 41" xfId="1852"/>
    <cellStyle name="Заголовок 4 42" xfId="1853"/>
    <cellStyle name="Заголовок 4 43" xfId="1854"/>
    <cellStyle name="Заголовок 4 5" xfId="1855"/>
    <cellStyle name="Заголовок 4 6" xfId="1856"/>
    <cellStyle name="Заголовок 4 7" xfId="1857"/>
    <cellStyle name="Заголовок 4 8" xfId="1858"/>
    <cellStyle name="Заголовок 4 9" xfId="1859"/>
    <cellStyle name="Итог" xfId="1860" builtinId="25" customBuiltin="1"/>
    <cellStyle name="Итог 10" xfId="1861"/>
    <cellStyle name="Итог 11" xfId="1862"/>
    <cellStyle name="Итог 12" xfId="1863"/>
    <cellStyle name="Итог 13" xfId="1864"/>
    <cellStyle name="Итог 14" xfId="1865"/>
    <cellStyle name="Итог 15" xfId="1866"/>
    <cellStyle name="Итог 16" xfId="1867"/>
    <cellStyle name="Итог 17" xfId="1868"/>
    <cellStyle name="Итог 18" xfId="1869"/>
    <cellStyle name="Итог 19" xfId="1870"/>
    <cellStyle name="Итог 2" xfId="1871"/>
    <cellStyle name="Итог 20" xfId="1872"/>
    <cellStyle name="Итог 21" xfId="1873"/>
    <cellStyle name="Итог 22" xfId="1874"/>
    <cellStyle name="Итог 23" xfId="1875"/>
    <cellStyle name="Итог 24" xfId="1876"/>
    <cellStyle name="Итог 25" xfId="1877"/>
    <cellStyle name="Итог 26" xfId="1878"/>
    <cellStyle name="Итог 27" xfId="1879"/>
    <cellStyle name="Итог 28" xfId="1880"/>
    <cellStyle name="Итог 29" xfId="1881"/>
    <cellStyle name="Итог 3" xfId="1882"/>
    <cellStyle name="Итог 30" xfId="1883"/>
    <cellStyle name="Итог 31" xfId="1884"/>
    <cellStyle name="Итог 32" xfId="1885"/>
    <cellStyle name="Итог 33" xfId="1886"/>
    <cellStyle name="Итог 34" xfId="1887"/>
    <cellStyle name="Итог 35" xfId="1888"/>
    <cellStyle name="Итог 36" xfId="1889"/>
    <cellStyle name="Итог 37" xfId="1890"/>
    <cellStyle name="Итог 38" xfId="1891"/>
    <cellStyle name="Итог 39" xfId="1892"/>
    <cellStyle name="Итог 4" xfId="1893"/>
    <cellStyle name="Итог 40" xfId="1894"/>
    <cellStyle name="Итог 41" xfId="1895"/>
    <cellStyle name="Итог 42" xfId="1896"/>
    <cellStyle name="Итог 43" xfId="1897"/>
    <cellStyle name="Итог 5" xfId="1898"/>
    <cellStyle name="Итог 6" xfId="1899"/>
    <cellStyle name="Итог 7" xfId="1900"/>
    <cellStyle name="Итог 8" xfId="1901"/>
    <cellStyle name="Итог 9" xfId="1902"/>
    <cellStyle name="Итоги" xfId="2433"/>
    <cellStyle name="ИтогоБИМ" xfId="2434"/>
    <cellStyle name="Контрольная ячейка" xfId="1903" builtinId="23" customBuiltin="1"/>
    <cellStyle name="Контрольная ячейка 10" xfId="1904"/>
    <cellStyle name="Контрольная ячейка 11" xfId="1905"/>
    <cellStyle name="Контрольная ячейка 12" xfId="1906"/>
    <cellStyle name="Контрольная ячейка 13" xfId="1907"/>
    <cellStyle name="Контрольная ячейка 14" xfId="1908"/>
    <cellStyle name="Контрольная ячейка 15" xfId="1909"/>
    <cellStyle name="Контрольная ячейка 16" xfId="1910"/>
    <cellStyle name="Контрольная ячейка 17" xfId="1911"/>
    <cellStyle name="Контрольная ячейка 18" xfId="1912"/>
    <cellStyle name="Контрольная ячейка 19" xfId="1913"/>
    <cellStyle name="Контрольная ячейка 2" xfId="1914"/>
    <cellStyle name="Контрольная ячейка 20" xfId="1915"/>
    <cellStyle name="Контрольная ячейка 21" xfId="1916"/>
    <cellStyle name="Контрольная ячейка 22" xfId="1917"/>
    <cellStyle name="Контрольная ячейка 23" xfId="1918"/>
    <cellStyle name="Контрольная ячейка 24" xfId="1919"/>
    <cellStyle name="Контрольная ячейка 25" xfId="1920"/>
    <cellStyle name="Контрольная ячейка 26" xfId="1921"/>
    <cellStyle name="Контрольная ячейка 27" xfId="1922"/>
    <cellStyle name="Контрольная ячейка 28" xfId="1923"/>
    <cellStyle name="Контрольная ячейка 29" xfId="1924"/>
    <cellStyle name="Контрольная ячейка 3" xfId="1925"/>
    <cellStyle name="Контрольная ячейка 30" xfId="1926"/>
    <cellStyle name="Контрольная ячейка 31" xfId="1927"/>
    <cellStyle name="Контрольная ячейка 32" xfId="1928"/>
    <cellStyle name="Контрольная ячейка 33" xfId="1929"/>
    <cellStyle name="Контрольная ячейка 34" xfId="1930"/>
    <cellStyle name="Контрольная ячейка 35" xfId="1931"/>
    <cellStyle name="Контрольная ячейка 36" xfId="1932"/>
    <cellStyle name="Контрольная ячейка 37" xfId="1933"/>
    <cellStyle name="Контрольная ячейка 38" xfId="1934"/>
    <cellStyle name="Контрольная ячейка 39" xfId="1935"/>
    <cellStyle name="Контрольная ячейка 4" xfId="1936"/>
    <cellStyle name="Контрольная ячейка 40" xfId="1937"/>
    <cellStyle name="Контрольная ячейка 41" xfId="1938"/>
    <cellStyle name="Контрольная ячейка 42" xfId="1939"/>
    <cellStyle name="Контрольная ячейка 43" xfId="1940"/>
    <cellStyle name="Контрольная ячейка 5" xfId="1941"/>
    <cellStyle name="Контрольная ячейка 6" xfId="1942"/>
    <cellStyle name="Контрольная ячейка 7" xfId="1943"/>
    <cellStyle name="Контрольная ячейка 8" xfId="1944"/>
    <cellStyle name="Контрольная ячейка 9" xfId="1945"/>
    <cellStyle name="Название" xfId="1946" builtinId="15" customBuiltin="1"/>
    <cellStyle name="Название 10" xfId="1947"/>
    <cellStyle name="Название 11" xfId="1948"/>
    <cellStyle name="Название 12" xfId="1949"/>
    <cellStyle name="Название 13" xfId="1950"/>
    <cellStyle name="Название 14" xfId="1951"/>
    <cellStyle name="Название 15" xfId="1952"/>
    <cellStyle name="Название 16" xfId="1953"/>
    <cellStyle name="Название 17" xfId="1954"/>
    <cellStyle name="Название 18" xfId="1955"/>
    <cellStyle name="Название 19" xfId="1956"/>
    <cellStyle name="Название 2" xfId="1957"/>
    <cellStyle name="Название 20" xfId="1958"/>
    <cellStyle name="Название 21" xfId="1959"/>
    <cellStyle name="Название 22" xfId="1960"/>
    <cellStyle name="Название 23" xfId="1961"/>
    <cellStyle name="Название 24" xfId="1962"/>
    <cellStyle name="Название 25" xfId="1963"/>
    <cellStyle name="Название 26" xfId="1964"/>
    <cellStyle name="Название 27" xfId="1965"/>
    <cellStyle name="Название 28" xfId="1966"/>
    <cellStyle name="Название 29" xfId="1967"/>
    <cellStyle name="Название 3" xfId="1968"/>
    <cellStyle name="Название 30" xfId="1969"/>
    <cellStyle name="Название 31" xfId="1970"/>
    <cellStyle name="Название 32" xfId="1971"/>
    <cellStyle name="Название 33" xfId="1972"/>
    <cellStyle name="Название 34" xfId="1973"/>
    <cellStyle name="Название 35" xfId="1974"/>
    <cellStyle name="Название 36" xfId="1975"/>
    <cellStyle name="Название 37" xfId="1976"/>
    <cellStyle name="Название 38" xfId="1977"/>
    <cellStyle name="Название 39" xfId="1978"/>
    <cellStyle name="Название 4" xfId="1979"/>
    <cellStyle name="Название 40" xfId="1980"/>
    <cellStyle name="Название 41" xfId="1981"/>
    <cellStyle name="Название 42" xfId="1982"/>
    <cellStyle name="Название 43" xfId="1983"/>
    <cellStyle name="Название 44" xfId="1984"/>
    <cellStyle name="Название 5" xfId="1985"/>
    <cellStyle name="Название 6" xfId="1986"/>
    <cellStyle name="Название 7" xfId="1987"/>
    <cellStyle name="Название 8" xfId="1988"/>
    <cellStyle name="Название 9" xfId="1989"/>
    <cellStyle name="Нейтральный" xfId="1990" builtinId="28" customBuiltin="1"/>
    <cellStyle name="Нейтральный 10" xfId="1991"/>
    <cellStyle name="Нейтральный 11" xfId="1992"/>
    <cellStyle name="Нейтральный 12" xfId="1993"/>
    <cellStyle name="Нейтральный 13" xfId="1994"/>
    <cellStyle name="Нейтральный 14" xfId="1995"/>
    <cellStyle name="Нейтральный 15" xfId="1996"/>
    <cellStyle name="Нейтральный 16" xfId="1997"/>
    <cellStyle name="Нейтральный 17" xfId="1998"/>
    <cellStyle name="Нейтральный 18" xfId="1999"/>
    <cellStyle name="Нейтральный 19" xfId="2000"/>
    <cellStyle name="Нейтральный 2" xfId="2001"/>
    <cellStyle name="Нейтральный 20" xfId="2002"/>
    <cellStyle name="Нейтральный 21" xfId="2003"/>
    <cellStyle name="Нейтральный 22" xfId="2004"/>
    <cellStyle name="Нейтральный 23" xfId="2005"/>
    <cellStyle name="Нейтральный 24" xfId="2006"/>
    <cellStyle name="Нейтральный 25" xfId="2007"/>
    <cellStyle name="Нейтральный 26" xfId="2008"/>
    <cellStyle name="Нейтральный 27" xfId="2009"/>
    <cellStyle name="Нейтральный 28" xfId="2010"/>
    <cellStyle name="Нейтральный 29" xfId="2011"/>
    <cellStyle name="Нейтральный 3" xfId="2012"/>
    <cellStyle name="Нейтральный 30" xfId="2013"/>
    <cellStyle name="Нейтральный 31" xfId="2014"/>
    <cellStyle name="Нейтральный 32" xfId="2015"/>
    <cellStyle name="Нейтральный 33" xfId="2016"/>
    <cellStyle name="Нейтральный 34" xfId="2017"/>
    <cellStyle name="Нейтральный 35" xfId="2018"/>
    <cellStyle name="Нейтральный 36" xfId="2019"/>
    <cellStyle name="Нейтральный 37" xfId="2020"/>
    <cellStyle name="Нейтральный 38" xfId="2021"/>
    <cellStyle name="Нейтральный 39" xfId="2022"/>
    <cellStyle name="Нейтральный 4" xfId="2023"/>
    <cellStyle name="Нейтральный 40" xfId="2024"/>
    <cellStyle name="Нейтральный 41" xfId="2025"/>
    <cellStyle name="Нейтральный 42" xfId="2026"/>
    <cellStyle name="Нейтральный 43" xfId="2027"/>
    <cellStyle name="Нейтральный 5" xfId="2028"/>
    <cellStyle name="Нейтральный 6" xfId="2029"/>
    <cellStyle name="Нейтральный 7" xfId="2030"/>
    <cellStyle name="Нейтральный 8" xfId="2031"/>
    <cellStyle name="Нейтральный 9" xfId="2032"/>
    <cellStyle name="Обычный" xfId="0" builtinId="0"/>
    <cellStyle name="Обычный 10" xfId="2033"/>
    <cellStyle name="Обычный 11" xfId="2034"/>
    <cellStyle name="Обычный 1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" xfId="2043"/>
    <cellStyle name="Обычный 2 2" xfId="2044"/>
    <cellStyle name="Обычный 2 2 2" xfId="2045"/>
    <cellStyle name="Обычный 2 2 3" xfId="2046"/>
    <cellStyle name="Обычный 2 2_17.2" xfId="2047"/>
    <cellStyle name="Обычный 2_17.1 перечень МКД" xfId="2048"/>
    <cellStyle name="Обычный 20" xfId="2049"/>
    <cellStyle name="Обычный 21" xfId="2050"/>
    <cellStyle name="Обычный 22" xfId="2051"/>
    <cellStyle name="Обычный 23" xfId="2052"/>
    <cellStyle name="Обычный 24" xfId="2053"/>
    <cellStyle name="Обычный 25" xfId="2054"/>
    <cellStyle name="Обычный 26" xfId="2055"/>
    <cellStyle name="Обычный 27" xfId="2056"/>
    <cellStyle name="Обычный 28" xfId="2057"/>
    <cellStyle name="Обычный 29" xfId="2058"/>
    <cellStyle name="Обычный 3" xfId="2059"/>
    <cellStyle name="Обычный 3 2" xfId="2060"/>
    <cellStyle name="Обычный 3 2 2" xfId="2061"/>
    <cellStyle name="Обычный 3 2_Стоимость" xfId="2062"/>
    <cellStyle name="Обычный 3 3" xfId="2063"/>
    <cellStyle name="Обычный 3 3 2" xfId="2064"/>
    <cellStyle name="Обычный 3 3_Стоимость" xfId="2065"/>
    <cellStyle name="Обычный 3 4" xfId="2066"/>
    <cellStyle name="Обычный 3 5" xfId="2067"/>
    <cellStyle name="Обычный 3 6" xfId="2068"/>
    <cellStyle name="Обычный 3_17.2" xfId="2069"/>
    <cellStyle name="Обычный 30" xfId="2070"/>
    <cellStyle name="Обычный 31" xfId="2071"/>
    <cellStyle name="Обычный 32" xfId="2072"/>
    <cellStyle name="Обычный 33" xfId="2073"/>
    <cellStyle name="Обычный 34" xfId="2074"/>
    <cellStyle name="Обычный 35" xfId="2075"/>
    <cellStyle name="Обычный 36" xfId="2076"/>
    <cellStyle name="Обычный 37" xfId="2077"/>
    <cellStyle name="Обычный 38" xfId="2078"/>
    <cellStyle name="Обычный 39" xfId="2079"/>
    <cellStyle name="Обычный 4" xfId="2080"/>
    <cellStyle name="Обычный 4 2" xfId="2081"/>
    <cellStyle name="Обычный 4 2 2" xfId="2082"/>
    <cellStyle name="Обычный 4 2_Стоимость" xfId="2083"/>
    <cellStyle name="Обычный 4 3" xfId="2084"/>
    <cellStyle name="Обычный 4 3 2" xfId="2085"/>
    <cellStyle name="Обычный 4 3_Стоимость" xfId="2086"/>
    <cellStyle name="Обычный 4 4" xfId="2087"/>
    <cellStyle name="Обычный 4 5" xfId="2088"/>
    <cellStyle name="Обычный 4 6" xfId="2089"/>
    <cellStyle name="Обычный 4 7" xfId="2090"/>
    <cellStyle name="Обычный 4_Стоимость" xfId="2091"/>
    <cellStyle name="Обычный 40" xfId="2092"/>
    <cellStyle name="Обычный 41" xfId="2093"/>
    <cellStyle name="Обычный 42" xfId="2094"/>
    <cellStyle name="Обычный 43" xfId="2095"/>
    <cellStyle name="Обычный 44" xfId="2096"/>
    <cellStyle name="Обычный 45" xfId="2097"/>
    <cellStyle name="Обычный 46" xfId="2098"/>
    <cellStyle name="Обычный 47" xfId="2099"/>
    <cellStyle name="Обычный 48" xfId="2100"/>
    <cellStyle name="Обычный 49" xfId="2101"/>
    <cellStyle name="Обычный 5" xfId="2102"/>
    <cellStyle name="Обычный 50" xfId="2103"/>
    <cellStyle name="Обычный 51" xfId="2104"/>
    <cellStyle name="Обычный 52" xfId="2105"/>
    <cellStyle name="Обычный 53" xfId="2106"/>
    <cellStyle name="Обычный 54" xfId="2107"/>
    <cellStyle name="Обычный 55" xfId="2108"/>
    <cellStyle name="Обычный 6" xfId="2109"/>
    <cellStyle name="Обычный 6 2" xfId="2110"/>
    <cellStyle name="Обычный 6 2 2" xfId="2111"/>
    <cellStyle name="Обычный 6 2_Стоимость" xfId="2112"/>
    <cellStyle name="Обычный 6 3" xfId="2113"/>
    <cellStyle name="Обычный 6 3 2" xfId="2114"/>
    <cellStyle name="Обычный 6 3_Стоимость" xfId="2115"/>
    <cellStyle name="Обычный 6 4" xfId="2116"/>
    <cellStyle name="Обычный 6 5" xfId="2117"/>
    <cellStyle name="Обычный 6 6" xfId="2118"/>
    <cellStyle name="Обычный 6_Стоимость" xfId="2119"/>
    <cellStyle name="Обычный 7" xfId="2120"/>
    <cellStyle name="Обычный 7 2" xfId="2121"/>
    <cellStyle name="Обычный 7 2 2" xfId="2122"/>
    <cellStyle name="Обычный 7 2_Стоимость" xfId="2123"/>
    <cellStyle name="Обычный 7 3" xfId="2124"/>
    <cellStyle name="Обычный 7 3 2" xfId="2125"/>
    <cellStyle name="Обычный 7 3_Стоимость" xfId="2126"/>
    <cellStyle name="Обычный 7 4" xfId="2127"/>
    <cellStyle name="Обычный 7 5" xfId="2128"/>
    <cellStyle name="Обычный 7_Стоимость" xfId="2129"/>
    <cellStyle name="Обычный 8" xfId="2130"/>
    <cellStyle name="Обычный 8 2" xfId="2131"/>
    <cellStyle name="Обычный 8_Приложение 1" xfId="2132"/>
    <cellStyle name="Обычный 9" xfId="2133"/>
    <cellStyle name="Обычный_17.2 виды ремонта" xfId="2134"/>
    <cellStyle name="Обычный_Лист2" xfId="2135"/>
    <cellStyle name="Плохой" xfId="2136" builtinId="27" customBuiltin="1"/>
    <cellStyle name="Плохой 10" xfId="2137"/>
    <cellStyle name="Плохой 11" xfId="2138"/>
    <cellStyle name="Плохой 12" xfId="2139"/>
    <cellStyle name="Плохой 13" xfId="2140"/>
    <cellStyle name="Плохой 14" xfId="2141"/>
    <cellStyle name="Плохой 15" xfId="2142"/>
    <cellStyle name="Плохой 16" xfId="2143"/>
    <cellStyle name="Плохой 17" xfId="2144"/>
    <cellStyle name="Плохой 18" xfId="2145"/>
    <cellStyle name="Плохой 19" xfId="2146"/>
    <cellStyle name="Плохой 2" xfId="2147"/>
    <cellStyle name="Плохой 20" xfId="2148"/>
    <cellStyle name="Плохой 21" xfId="2149"/>
    <cellStyle name="Плохой 22" xfId="2150"/>
    <cellStyle name="Плохой 23" xfId="2151"/>
    <cellStyle name="Плохой 24" xfId="2152"/>
    <cellStyle name="Плохой 25" xfId="2153"/>
    <cellStyle name="Плохой 26" xfId="2154"/>
    <cellStyle name="Плохой 27" xfId="2155"/>
    <cellStyle name="Плохой 28" xfId="2156"/>
    <cellStyle name="Плохой 29" xfId="2157"/>
    <cellStyle name="Плохой 3" xfId="2158"/>
    <cellStyle name="Плохой 30" xfId="2159"/>
    <cellStyle name="Плохой 31" xfId="2160"/>
    <cellStyle name="Плохой 32" xfId="2161"/>
    <cellStyle name="Плохой 33" xfId="2162"/>
    <cellStyle name="Плохой 34" xfId="2163"/>
    <cellStyle name="Плохой 35" xfId="2164"/>
    <cellStyle name="Плохой 36" xfId="2165"/>
    <cellStyle name="Плохой 37" xfId="2166"/>
    <cellStyle name="Плохой 38" xfId="2167"/>
    <cellStyle name="Плохой 39" xfId="2168"/>
    <cellStyle name="Плохой 4" xfId="2169"/>
    <cellStyle name="Плохой 40" xfId="2170"/>
    <cellStyle name="Плохой 41" xfId="2171"/>
    <cellStyle name="Плохой 42" xfId="2172"/>
    <cellStyle name="Плохой 43" xfId="2173"/>
    <cellStyle name="Плохой 5" xfId="2174"/>
    <cellStyle name="Плохой 6" xfId="2175"/>
    <cellStyle name="Плохой 7" xfId="2176"/>
    <cellStyle name="Плохой 8" xfId="2177"/>
    <cellStyle name="Плохой 9" xfId="2178"/>
    <cellStyle name="Пояснение" xfId="2179" builtinId="53" customBuiltin="1"/>
    <cellStyle name="Пояснение 10" xfId="2180"/>
    <cellStyle name="Пояснение 11" xfId="2181"/>
    <cellStyle name="Пояснение 12" xfId="2182"/>
    <cellStyle name="Пояснение 13" xfId="2183"/>
    <cellStyle name="Пояснение 14" xfId="2184"/>
    <cellStyle name="Пояснение 15" xfId="2185"/>
    <cellStyle name="Пояснение 16" xfId="2186"/>
    <cellStyle name="Пояснение 17" xfId="2187"/>
    <cellStyle name="Пояснение 18" xfId="2188"/>
    <cellStyle name="Пояснение 19" xfId="2189"/>
    <cellStyle name="Пояснение 2" xfId="2190"/>
    <cellStyle name="Пояснение 20" xfId="2191"/>
    <cellStyle name="Пояснение 21" xfId="2192"/>
    <cellStyle name="Пояснение 22" xfId="2193"/>
    <cellStyle name="Пояснение 23" xfId="2194"/>
    <cellStyle name="Пояснение 24" xfId="2195"/>
    <cellStyle name="Пояснение 25" xfId="2196"/>
    <cellStyle name="Пояснение 26" xfId="2197"/>
    <cellStyle name="Пояснение 27" xfId="2198"/>
    <cellStyle name="Пояснение 28" xfId="2199"/>
    <cellStyle name="Пояснение 29" xfId="2200"/>
    <cellStyle name="Пояснение 3" xfId="2201"/>
    <cellStyle name="Пояснение 30" xfId="2202"/>
    <cellStyle name="Пояснение 31" xfId="2203"/>
    <cellStyle name="Пояснение 32" xfId="2204"/>
    <cellStyle name="Пояснение 33" xfId="2205"/>
    <cellStyle name="Пояснение 34" xfId="2206"/>
    <cellStyle name="Пояснение 35" xfId="2207"/>
    <cellStyle name="Пояснение 36" xfId="2208"/>
    <cellStyle name="Пояснение 37" xfId="2209"/>
    <cellStyle name="Пояснение 38" xfId="2210"/>
    <cellStyle name="Пояснение 39" xfId="2211"/>
    <cellStyle name="Пояснение 4" xfId="2212"/>
    <cellStyle name="Пояснение 40" xfId="2213"/>
    <cellStyle name="Пояснение 41" xfId="2214"/>
    <cellStyle name="Пояснение 42" xfId="2215"/>
    <cellStyle name="Пояснение 43" xfId="2216"/>
    <cellStyle name="Пояснение 5" xfId="2217"/>
    <cellStyle name="Пояснение 6" xfId="2218"/>
    <cellStyle name="Пояснение 7" xfId="2219"/>
    <cellStyle name="Пояснение 8" xfId="2220"/>
    <cellStyle name="Пояснение 9" xfId="2221"/>
    <cellStyle name="Примечание" xfId="2222" builtinId="10" customBuiltin="1"/>
    <cellStyle name="Примечание 10" xfId="2223"/>
    <cellStyle name="Примечание 11" xfId="2224"/>
    <cellStyle name="Примечание 12" xfId="2225"/>
    <cellStyle name="Примечание 13" xfId="2226"/>
    <cellStyle name="Примечание 14" xfId="2227"/>
    <cellStyle name="Примечание 15" xfId="2228"/>
    <cellStyle name="Примечание 16" xfId="2229"/>
    <cellStyle name="Примечание 17" xfId="2230"/>
    <cellStyle name="Примечание 18" xfId="2231"/>
    <cellStyle name="Примечание 19" xfId="2232"/>
    <cellStyle name="Примечание 2" xfId="2233"/>
    <cellStyle name="Примечание 20" xfId="2234"/>
    <cellStyle name="Примечание 21" xfId="2235"/>
    <cellStyle name="Примечание 22" xfId="2236"/>
    <cellStyle name="Примечание 23" xfId="2237"/>
    <cellStyle name="Примечание 24" xfId="2238"/>
    <cellStyle name="Примечание 25" xfId="2239"/>
    <cellStyle name="Примечание 26" xfId="2240"/>
    <cellStyle name="Примечание 27" xfId="2241"/>
    <cellStyle name="Примечание 28" xfId="2242"/>
    <cellStyle name="Примечание 29" xfId="2243"/>
    <cellStyle name="Примечание 3" xfId="2244"/>
    <cellStyle name="Примечание 30" xfId="2245"/>
    <cellStyle name="Примечание 31" xfId="2246"/>
    <cellStyle name="Примечание 32" xfId="2247"/>
    <cellStyle name="Примечание 33" xfId="2248"/>
    <cellStyle name="Примечание 34" xfId="2249"/>
    <cellStyle name="Примечание 35" xfId="2250"/>
    <cellStyle name="Примечание 36" xfId="2251"/>
    <cellStyle name="Примечание 37" xfId="2252"/>
    <cellStyle name="Примечание 38" xfId="2253"/>
    <cellStyle name="Примечание 39" xfId="2254"/>
    <cellStyle name="Примечание 4" xfId="2255"/>
    <cellStyle name="Примечание 40" xfId="2256"/>
    <cellStyle name="Примечание 41" xfId="2257"/>
    <cellStyle name="Примечание 42" xfId="2258"/>
    <cellStyle name="Примечание 43" xfId="2259"/>
    <cellStyle name="Примечание 44" xfId="2260"/>
    <cellStyle name="Примечание 5" xfId="2261"/>
    <cellStyle name="Примечание 6" xfId="2262"/>
    <cellStyle name="Примечание 7" xfId="2263"/>
    <cellStyle name="Примечание 8" xfId="2264"/>
    <cellStyle name="Примечание 9" xfId="2265"/>
    <cellStyle name="Процентный 2" xfId="2266"/>
    <cellStyle name="Процентный 2 2" xfId="2267"/>
    <cellStyle name="Процентный 2_Приложение 1" xfId="2268"/>
    <cellStyle name="Процентный 3" xfId="2269"/>
    <cellStyle name="Процентный 3 2" xfId="2270"/>
    <cellStyle name="Процентный 3_Приложение 1" xfId="2271"/>
    <cellStyle name="Связанная ячейка" xfId="2272" builtinId="24" customBuiltin="1"/>
    <cellStyle name="Связанная ячейка 10" xfId="2273"/>
    <cellStyle name="Связанная ячейка 11" xfId="2274"/>
    <cellStyle name="Связанная ячейка 12" xfId="2275"/>
    <cellStyle name="Связанная ячейка 13" xfId="2276"/>
    <cellStyle name="Связанная ячейка 14" xfId="2277"/>
    <cellStyle name="Связанная ячейка 15" xfId="2278"/>
    <cellStyle name="Связанная ячейка 16" xfId="2279"/>
    <cellStyle name="Связанная ячейка 17" xfId="2280"/>
    <cellStyle name="Связанная ячейка 18" xfId="2281"/>
    <cellStyle name="Связанная ячейка 19" xfId="2282"/>
    <cellStyle name="Связанная ячейка 2" xfId="2283"/>
    <cellStyle name="Связанная ячейка 20" xfId="2284"/>
    <cellStyle name="Связанная ячейка 21" xfId="2285"/>
    <cellStyle name="Связанная ячейка 22" xfId="2286"/>
    <cellStyle name="Связанная ячейка 23" xfId="2287"/>
    <cellStyle name="Связанная ячейка 24" xfId="2288"/>
    <cellStyle name="Связанная ячейка 25" xfId="2289"/>
    <cellStyle name="Связанная ячейка 26" xfId="2290"/>
    <cellStyle name="Связанная ячейка 27" xfId="2291"/>
    <cellStyle name="Связанная ячейка 28" xfId="2292"/>
    <cellStyle name="Связанная ячейка 29" xfId="2293"/>
    <cellStyle name="Связанная ячейка 3" xfId="2294"/>
    <cellStyle name="Связанная ячейка 30" xfId="2295"/>
    <cellStyle name="Связанная ячейка 31" xfId="2296"/>
    <cellStyle name="Связанная ячейка 32" xfId="2297"/>
    <cellStyle name="Связанная ячейка 33" xfId="2298"/>
    <cellStyle name="Связанная ячейка 34" xfId="2299"/>
    <cellStyle name="Связанная ячейка 35" xfId="2300"/>
    <cellStyle name="Связанная ячейка 36" xfId="2301"/>
    <cellStyle name="Связанная ячейка 37" xfId="2302"/>
    <cellStyle name="Связанная ячейка 38" xfId="2303"/>
    <cellStyle name="Связанная ячейка 39" xfId="2304"/>
    <cellStyle name="Связанная ячейка 4" xfId="2305"/>
    <cellStyle name="Связанная ячейка 40" xfId="2306"/>
    <cellStyle name="Связанная ячейка 41" xfId="2307"/>
    <cellStyle name="Связанная ячейка 42" xfId="2308"/>
    <cellStyle name="Связанная ячейка 43" xfId="2309"/>
    <cellStyle name="Связанная ячейка 5" xfId="2310"/>
    <cellStyle name="Связанная ячейка 6" xfId="2311"/>
    <cellStyle name="Связанная ячейка 7" xfId="2312"/>
    <cellStyle name="Связанная ячейка 8" xfId="2313"/>
    <cellStyle name="Связанная ячейка 9" xfId="2314"/>
    <cellStyle name="Стиль 1" xfId="2315"/>
    <cellStyle name="Текст предупреждения" xfId="2316" builtinId="11" customBuiltin="1"/>
    <cellStyle name="Текст предупреждения 10" xfId="2317"/>
    <cellStyle name="Текст предупреждения 11" xfId="2318"/>
    <cellStyle name="Текст предупреждения 12" xfId="2319"/>
    <cellStyle name="Текст предупреждения 13" xfId="2320"/>
    <cellStyle name="Текст предупреждения 14" xfId="2321"/>
    <cellStyle name="Текст предупреждения 15" xfId="2322"/>
    <cellStyle name="Текст предупреждения 16" xfId="2323"/>
    <cellStyle name="Текст предупреждения 17" xfId="2324"/>
    <cellStyle name="Текст предупреждения 18" xfId="2325"/>
    <cellStyle name="Текст предупреждения 19" xfId="2326"/>
    <cellStyle name="Текст предупреждения 2" xfId="2327"/>
    <cellStyle name="Текст предупреждения 20" xfId="2328"/>
    <cellStyle name="Текст предупреждения 21" xfId="2329"/>
    <cellStyle name="Текст предупреждения 22" xfId="2330"/>
    <cellStyle name="Текст предупреждения 23" xfId="2331"/>
    <cellStyle name="Текст предупреждения 24" xfId="2332"/>
    <cellStyle name="Текст предупреждения 25" xfId="2333"/>
    <cellStyle name="Текст предупреждения 26" xfId="2334"/>
    <cellStyle name="Текст предупреждения 27" xfId="2335"/>
    <cellStyle name="Текст предупреждения 28" xfId="2336"/>
    <cellStyle name="Текст предупреждения 29" xfId="2337"/>
    <cellStyle name="Текст предупреждения 3" xfId="2338"/>
    <cellStyle name="Текст предупреждения 30" xfId="2339"/>
    <cellStyle name="Текст предупреждения 31" xfId="2340"/>
    <cellStyle name="Текст предупреждения 32" xfId="2341"/>
    <cellStyle name="Текст предупреждения 33" xfId="2342"/>
    <cellStyle name="Текст предупреждения 34" xfId="2343"/>
    <cellStyle name="Текст предупреждения 35" xfId="2344"/>
    <cellStyle name="Текст предупреждения 36" xfId="2345"/>
    <cellStyle name="Текст предупреждения 37" xfId="2346"/>
    <cellStyle name="Текст предупреждения 38" xfId="2347"/>
    <cellStyle name="Текст предупреждения 39" xfId="2348"/>
    <cellStyle name="Текст предупреждения 4" xfId="2349"/>
    <cellStyle name="Текст предупреждения 40" xfId="2350"/>
    <cellStyle name="Текст предупреждения 41" xfId="2351"/>
    <cellStyle name="Текст предупреждения 42" xfId="2352"/>
    <cellStyle name="Текст предупреждения 43" xfId="2353"/>
    <cellStyle name="Текст предупреждения 5" xfId="2354"/>
    <cellStyle name="Текст предупреждения 6" xfId="2355"/>
    <cellStyle name="Текст предупреждения 7" xfId="2356"/>
    <cellStyle name="Текст предупреждения 8" xfId="2357"/>
    <cellStyle name="Текст предупреждения 9" xfId="2358"/>
    <cellStyle name="Финансовый 2" xfId="2359"/>
    <cellStyle name="Хороший" xfId="2360" builtinId="26" customBuiltin="1"/>
    <cellStyle name="Хороший 10" xfId="2361"/>
    <cellStyle name="Хороший 11" xfId="2362"/>
    <cellStyle name="Хороший 12" xfId="2363"/>
    <cellStyle name="Хороший 13" xfId="2364"/>
    <cellStyle name="Хороший 14" xfId="2365"/>
    <cellStyle name="Хороший 15" xfId="2366"/>
    <cellStyle name="Хороший 16" xfId="2367"/>
    <cellStyle name="Хороший 17" xfId="2368"/>
    <cellStyle name="Хороший 18" xfId="2369"/>
    <cellStyle name="Хороший 19" xfId="2370"/>
    <cellStyle name="Хороший 2" xfId="2371"/>
    <cellStyle name="Хороший 20" xfId="2372"/>
    <cellStyle name="Хороший 21" xfId="2373"/>
    <cellStyle name="Хороший 22" xfId="2374"/>
    <cellStyle name="Хороший 23" xfId="2375"/>
    <cellStyle name="Хороший 24" xfId="2376"/>
    <cellStyle name="Хороший 25" xfId="2377"/>
    <cellStyle name="Хороший 26" xfId="2378"/>
    <cellStyle name="Хороший 27" xfId="2379"/>
    <cellStyle name="Хороший 28" xfId="2380"/>
    <cellStyle name="Хороший 29" xfId="2381"/>
    <cellStyle name="Хороший 3" xfId="2382"/>
    <cellStyle name="Хороший 30" xfId="2383"/>
    <cellStyle name="Хороший 31" xfId="2384"/>
    <cellStyle name="Хороший 32" xfId="2385"/>
    <cellStyle name="Хороший 33" xfId="2386"/>
    <cellStyle name="Хороший 34" xfId="2387"/>
    <cellStyle name="Хороший 35" xfId="2388"/>
    <cellStyle name="Хороший 36" xfId="2389"/>
    <cellStyle name="Хороший 37" xfId="2390"/>
    <cellStyle name="Хороший 38" xfId="2391"/>
    <cellStyle name="Хороший 39" xfId="2392"/>
    <cellStyle name="Хороший 4" xfId="2393"/>
    <cellStyle name="Хороший 40" xfId="2394"/>
    <cellStyle name="Хороший 41" xfId="2395"/>
    <cellStyle name="Хороший 42" xfId="2396"/>
    <cellStyle name="Хороший 43" xfId="2397"/>
    <cellStyle name="Хороший 5" xfId="2398"/>
    <cellStyle name="Хороший 6" xfId="2399"/>
    <cellStyle name="Хороший 7" xfId="2400"/>
    <cellStyle name="Хороший 8" xfId="2401"/>
    <cellStyle name="Хороший 9" xfId="2402"/>
  </cellStyles>
  <dxfs count="0"/>
  <tableStyles count="1" defaultTableStyle="Стиль таблицы 1" defaultPivotStyle="PivotStyleLight16">
    <tableStyle name="Стиль таблицы 1" pivot="0" count="0"/>
  </tableStyles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abSelected="1" view="pageBreakPreview" topLeftCell="A11" zoomScale="98" zoomScaleNormal="100" zoomScaleSheetLayoutView="98" workbookViewId="0">
      <selection activeCell="P54" activeCellId="2" sqref="P24 P36 P54"/>
    </sheetView>
  </sheetViews>
  <sheetFormatPr defaultRowHeight="12.75" x14ac:dyDescent="0.2"/>
  <cols>
    <col min="1" max="1" width="4.5" customWidth="1"/>
    <col min="2" max="2" width="38.83203125" customWidth="1"/>
    <col min="3" max="4" width="8.6640625" customWidth="1"/>
    <col min="5" max="5" width="5.33203125" customWidth="1"/>
    <col min="6" max="6" width="11.83203125" customWidth="1"/>
    <col min="7" max="8" width="2.33203125" customWidth="1"/>
    <col min="9" max="10" width="9" customWidth="1"/>
    <col min="11" max="11" width="7.1640625" customWidth="1"/>
    <col min="12" max="12" width="11.1640625" customWidth="1"/>
    <col min="13" max="13" width="9.83203125" customWidth="1"/>
    <col min="14" max="14" width="9.6640625" customWidth="1"/>
    <col min="15" max="15" width="8.83203125" customWidth="1"/>
    <col min="16" max="16" width="12.5" customWidth="1"/>
    <col min="17" max="17" width="11.6640625" customWidth="1"/>
    <col min="18" max="18" width="7.1640625" customWidth="1"/>
    <col min="19" max="19" width="6.83203125" customWidth="1"/>
  </cols>
  <sheetData>
    <row r="1" spans="1:19" ht="25.5" customHeight="1" x14ac:dyDescent="0.2">
      <c r="A1" s="2"/>
      <c r="B1" s="11"/>
      <c r="C1" s="3"/>
      <c r="D1" s="6"/>
      <c r="E1" s="15"/>
      <c r="F1" s="15"/>
      <c r="G1" s="15"/>
      <c r="H1" s="15"/>
      <c r="I1" s="19"/>
      <c r="J1" s="94" t="s">
        <v>119</v>
      </c>
      <c r="K1" s="94"/>
      <c r="L1" s="94"/>
      <c r="M1" s="94"/>
      <c r="N1" s="94"/>
      <c r="O1" s="94"/>
      <c r="P1" s="94"/>
      <c r="Q1" s="94"/>
      <c r="R1" s="94"/>
      <c r="S1" s="94"/>
    </row>
    <row r="2" spans="1:19" ht="45.75" customHeight="1" x14ac:dyDescent="0.2">
      <c r="A2" s="2"/>
      <c r="B2" s="32"/>
      <c r="C2" s="15"/>
      <c r="D2" s="15"/>
      <c r="E2" s="15"/>
      <c r="F2" s="15"/>
      <c r="G2" s="15"/>
      <c r="H2" s="94" t="s">
        <v>114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x14ac:dyDescent="0.2">
      <c r="A3" s="105" t="s">
        <v>107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x14ac:dyDescent="0.2">
      <c r="A4" s="12"/>
      <c r="B4" s="12"/>
      <c r="C4" s="10"/>
      <c r="D4" s="12"/>
      <c r="E4" s="12"/>
      <c r="F4" s="12"/>
      <c r="G4" s="12"/>
      <c r="H4" s="12"/>
      <c r="I4" s="20"/>
      <c r="J4" s="20"/>
      <c r="K4" s="12"/>
      <c r="L4" s="12"/>
      <c r="M4" s="12"/>
      <c r="N4" s="12"/>
      <c r="O4" s="12"/>
      <c r="P4" s="12"/>
      <c r="Q4" s="12"/>
      <c r="R4" s="12"/>
      <c r="S4" s="12"/>
    </row>
    <row r="5" spans="1:19" ht="15.95" customHeight="1" x14ac:dyDescent="0.2">
      <c r="A5" s="107" t="s">
        <v>39</v>
      </c>
      <c r="B5" s="107" t="s">
        <v>2</v>
      </c>
      <c r="C5" s="100" t="s">
        <v>47</v>
      </c>
      <c r="D5" s="101" t="s">
        <v>46</v>
      </c>
      <c r="E5" s="101" t="s">
        <v>45</v>
      </c>
      <c r="F5" s="101" t="s">
        <v>23</v>
      </c>
      <c r="G5" s="101" t="s">
        <v>24</v>
      </c>
      <c r="H5" s="101" t="s">
        <v>25</v>
      </c>
      <c r="I5" s="102" t="s">
        <v>3</v>
      </c>
      <c r="J5" s="102" t="s">
        <v>44</v>
      </c>
      <c r="K5" s="103" t="s">
        <v>26</v>
      </c>
      <c r="L5" s="104" t="s">
        <v>4</v>
      </c>
      <c r="M5" s="104"/>
      <c r="N5" s="104"/>
      <c r="O5" s="104"/>
      <c r="P5" s="104"/>
      <c r="Q5" s="104"/>
      <c r="R5" s="104"/>
      <c r="S5" s="100" t="s">
        <v>27</v>
      </c>
    </row>
    <row r="6" spans="1:19" ht="15.95" customHeight="1" x14ac:dyDescent="0.2">
      <c r="A6" s="107"/>
      <c r="B6" s="107"/>
      <c r="C6" s="100"/>
      <c r="D6" s="101"/>
      <c r="E6" s="101"/>
      <c r="F6" s="101"/>
      <c r="G6" s="101"/>
      <c r="H6" s="101"/>
      <c r="I6" s="102"/>
      <c r="J6" s="102"/>
      <c r="K6" s="103"/>
      <c r="L6" s="102" t="s">
        <v>29</v>
      </c>
      <c r="M6" s="104" t="s">
        <v>35</v>
      </c>
      <c r="N6" s="104"/>
      <c r="O6" s="104"/>
      <c r="P6" s="104"/>
      <c r="Q6" s="104"/>
      <c r="R6" s="104"/>
      <c r="S6" s="100"/>
    </row>
    <row r="7" spans="1:19" ht="96.75" customHeight="1" x14ac:dyDescent="0.2">
      <c r="A7" s="107"/>
      <c r="B7" s="107"/>
      <c r="C7" s="100"/>
      <c r="D7" s="101"/>
      <c r="E7" s="101"/>
      <c r="F7" s="101"/>
      <c r="G7" s="101"/>
      <c r="H7" s="101"/>
      <c r="I7" s="102"/>
      <c r="J7" s="102"/>
      <c r="K7" s="103"/>
      <c r="L7" s="102"/>
      <c r="M7" s="102" t="s">
        <v>43</v>
      </c>
      <c r="N7" s="102" t="s">
        <v>33</v>
      </c>
      <c r="O7" s="102" t="s">
        <v>34</v>
      </c>
      <c r="P7" s="102" t="s">
        <v>36</v>
      </c>
      <c r="Q7" s="102"/>
      <c r="R7" s="102" t="s">
        <v>42</v>
      </c>
      <c r="S7" s="100"/>
    </row>
    <row r="8" spans="1:19" ht="101.25" customHeight="1" x14ac:dyDescent="0.2">
      <c r="A8" s="107"/>
      <c r="B8" s="107"/>
      <c r="C8" s="100"/>
      <c r="D8" s="101"/>
      <c r="E8" s="101"/>
      <c r="F8" s="101"/>
      <c r="G8" s="101"/>
      <c r="H8" s="101"/>
      <c r="I8" s="102"/>
      <c r="J8" s="102"/>
      <c r="K8" s="103"/>
      <c r="L8" s="102"/>
      <c r="M8" s="102"/>
      <c r="N8" s="102"/>
      <c r="O8" s="102"/>
      <c r="P8" s="45" t="s">
        <v>41</v>
      </c>
      <c r="Q8" s="45" t="s">
        <v>40</v>
      </c>
      <c r="R8" s="102"/>
      <c r="S8" s="100"/>
    </row>
    <row r="9" spans="1:19" ht="25.5" customHeight="1" x14ac:dyDescent="0.2">
      <c r="A9" s="107"/>
      <c r="B9" s="107"/>
      <c r="C9" s="100"/>
      <c r="D9" s="101"/>
      <c r="E9" s="101"/>
      <c r="F9" s="101"/>
      <c r="G9" s="101"/>
      <c r="H9" s="101"/>
      <c r="I9" s="40" t="s">
        <v>5</v>
      </c>
      <c r="J9" s="40" t="s">
        <v>5</v>
      </c>
      <c r="K9" s="36" t="s">
        <v>6</v>
      </c>
      <c r="L9" s="40" t="s">
        <v>7</v>
      </c>
      <c r="M9" s="40" t="s">
        <v>7</v>
      </c>
      <c r="N9" s="40" t="s">
        <v>7</v>
      </c>
      <c r="O9" s="40" t="s">
        <v>7</v>
      </c>
      <c r="P9" s="40" t="s">
        <v>7</v>
      </c>
      <c r="Q9" s="40" t="s">
        <v>7</v>
      </c>
      <c r="R9" s="40" t="s">
        <v>7</v>
      </c>
      <c r="S9" s="100"/>
    </row>
    <row r="10" spans="1:19" x14ac:dyDescent="0.2">
      <c r="A10" s="36">
        <v>1</v>
      </c>
      <c r="B10" s="36">
        <v>2</v>
      </c>
      <c r="C10" s="4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47">
        <v>9</v>
      </c>
      <c r="J10" s="47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  <c r="P10" s="36">
        <v>16</v>
      </c>
      <c r="Q10" s="36">
        <v>17</v>
      </c>
      <c r="R10" s="36">
        <v>18</v>
      </c>
      <c r="S10" s="36">
        <v>19</v>
      </c>
    </row>
    <row r="11" spans="1:19" ht="24" customHeight="1" x14ac:dyDescent="0.2">
      <c r="A11" s="95" t="s">
        <v>115</v>
      </c>
      <c r="B11" s="95"/>
      <c r="C11" s="46"/>
      <c r="D11" s="36"/>
      <c r="E11" s="48" t="s">
        <v>28</v>
      </c>
      <c r="F11" s="48" t="s">
        <v>28</v>
      </c>
      <c r="G11" s="48" t="s">
        <v>28</v>
      </c>
      <c r="H11" s="48" t="s">
        <v>28</v>
      </c>
      <c r="I11" s="40">
        <f t="shared" ref="I11:R11" si="0">I24+I36+I54</f>
        <v>65427.189999999995</v>
      </c>
      <c r="J11" s="40">
        <f t="shared" si="0"/>
        <v>56794.5</v>
      </c>
      <c r="K11" s="49">
        <f t="shared" si="0"/>
        <v>3909</v>
      </c>
      <c r="L11" s="40">
        <f t="shared" si="0"/>
        <v>97439769.36999999</v>
      </c>
      <c r="M11" s="40">
        <f t="shared" si="0"/>
        <v>0</v>
      </c>
      <c r="N11" s="40">
        <f t="shared" si="0"/>
        <v>0</v>
      </c>
      <c r="O11" s="40">
        <f t="shared" si="0"/>
        <v>0</v>
      </c>
      <c r="P11" s="40">
        <f t="shared" si="0"/>
        <v>97439769.36999999</v>
      </c>
      <c r="Q11" s="40">
        <f t="shared" si="0"/>
        <v>0</v>
      </c>
      <c r="R11" s="40">
        <f t="shared" si="0"/>
        <v>0</v>
      </c>
      <c r="S11" s="36"/>
    </row>
    <row r="12" spans="1:19" ht="12" customHeight="1" x14ac:dyDescent="0.2">
      <c r="A12" s="96" t="s">
        <v>65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</row>
    <row r="13" spans="1:19" ht="12" customHeight="1" x14ac:dyDescent="0.2">
      <c r="A13" s="99" t="s">
        <v>21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</row>
    <row r="14" spans="1:19" ht="12" customHeight="1" x14ac:dyDescent="0.2">
      <c r="A14" s="50">
        <v>1</v>
      </c>
      <c r="B14" s="51" t="s">
        <v>67</v>
      </c>
      <c r="C14" s="52" t="s">
        <v>57</v>
      </c>
      <c r="D14" s="53" t="s">
        <v>56</v>
      </c>
      <c r="E14" s="54">
        <v>1965</v>
      </c>
      <c r="F14" s="55" t="s">
        <v>10</v>
      </c>
      <c r="G14" s="56">
        <v>5</v>
      </c>
      <c r="H14" s="56">
        <v>4</v>
      </c>
      <c r="I14" s="57">
        <v>3495.8</v>
      </c>
      <c r="J14" s="57">
        <v>3247.8</v>
      </c>
      <c r="K14" s="58">
        <v>159</v>
      </c>
      <c r="L14" s="59">
        <f>'Приложение 2'!C16</f>
        <v>4092677.86</v>
      </c>
      <c r="M14" s="60">
        <v>0</v>
      </c>
      <c r="N14" s="60">
        <v>0</v>
      </c>
      <c r="O14" s="60">
        <v>0</v>
      </c>
      <c r="P14" s="60">
        <f t="shared" ref="P14:P23" si="1">L14</f>
        <v>4092677.86</v>
      </c>
      <c r="Q14" s="60">
        <v>0</v>
      </c>
      <c r="R14" s="60">
        <v>0</v>
      </c>
      <c r="S14" s="61" t="s">
        <v>66</v>
      </c>
    </row>
    <row r="15" spans="1:19" ht="12" customHeight="1" x14ac:dyDescent="0.2">
      <c r="A15" s="50">
        <v>2</v>
      </c>
      <c r="B15" s="62" t="s">
        <v>80</v>
      </c>
      <c r="C15" s="63" t="s">
        <v>57</v>
      </c>
      <c r="D15" s="53" t="s">
        <v>56</v>
      </c>
      <c r="E15" s="64">
        <v>1985</v>
      </c>
      <c r="F15" s="65" t="s">
        <v>10</v>
      </c>
      <c r="G15" s="66">
        <v>4</v>
      </c>
      <c r="H15" s="66">
        <v>1</v>
      </c>
      <c r="I15" s="67">
        <v>1621.99</v>
      </c>
      <c r="J15" s="67">
        <v>1054.9000000000001</v>
      </c>
      <c r="K15" s="66">
        <v>71</v>
      </c>
      <c r="L15" s="59">
        <f>'Приложение 2'!C17</f>
        <v>1618235.06</v>
      </c>
      <c r="M15" s="60">
        <v>0</v>
      </c>
      <c r="N15" s="60">
        <v>0</v>
      </c>
      <c r="O15" s="60">
        <v>0</v>
      </c>
      <c r="P15" s="60">
        <f t="shared" si="1"/>
        <v>1618235.06</v>
      </c>
      <c r="Q15" s="60">
        <v>0</v>
      </c>
      <c r="R15" s="60">
        <v>0</v>
      </c>
      <c r="S15" s="61" t="s">
        <v>66</v>
      </c>
    </row>
    <row r="16" spans="1:19" ht="12" customHeight="1" x14ac:dyDescent="0.2">
      <c r="A16" s="50">
        <v>3</v>
      </c>
      <c r="B16" s="62" t="s">
        <v>86</v>
      </c>
      <c r="C16" s="63" t="s">
        <v>57</v>
      </c>
      <c r="D16" s="53" t="s">
        <v>56</v>
      </c>
      <c r="E16" s="64">
        <v>1978</v>
      </c>
      <c r="F16" s="65" t="s">
        <v>10</v>
      </c>
      <c r="G16" s="66">
        <v>5</v>
      </c>
      <c r="H16" s="66">
        <v>4</v>
      </c>
      <c r="I16" s="67">
        <v>3093.9</v>
      </c>
      <c r="J16" s="67">
        <v>2750.1</v>
      </c>
      <c r="K16" s="66">
        <v>128</v>
      </c>
      <c r="L16" s="59">
        <f>'Приложение 2'!C18</f>
        <v>4139858.8999999994</v>
      </c>
      <c r="M16" s="60">
        <v>0</v>
      </c>
      <c r="N16" s="60">
        <v>0</v>
      </c>
      <c r="O16" s="60">
        <v>0</v>
      </c>
      <c r="P16" s="60">
        <f t="shared" si="1"/>
        <v>4139858.8999999994</v>
      </c>
      <c r="Q16" s="60">
        <v>0</v>
      </c>
      <c r="R16" s="60">
        <v>0</v>
      </c>
      <c r="S16" s="61" t="s">
        <v>66</v>
      </c>
    </row>
    <row r="17" spans="1:19" ht="12" customHeight="1" x14ac:dyDescent="0.2">
      <c r="A17" s="50">
        <v>4</v>
      </c>
      <c r="B17" s="62" t="s">
        <v>87</v>
      </c>
      <c r="C17" s="63" t="s">
        <v>57</v>
      </c>
      <c r="D17" s="53" t="s">
        <v>56</v>
      </c>
      <c r="E17" s="64">
        <v>1970</v>
      </c>
      <c r="F17" s="65" t="s">
        <v>11</v>
      </c>
      <c r="G17" s="66">
        <v>5</v>
      </c>
      <c r="H17" s="66">
        <v>4</v>
      </c>
      <c r="I17" s="67">
        <v>4270.3</v>
      </c>
      <c r="J17" s="67">
        <v>3854.6</v>
      </c>
      <c r="K17" s="66">
        <v>178</v>
      </c>
      <c r="L17" s="59">
        <f>'Приложение 2'!C19</f>
        <v>4412771.5100000007</v>
      </c>
      <c r="M17" s="60">
        <v>0</v>
      </c>
      <c r="N17" s="60">
        <v>0</v>
      </c>
      <c r="O17" s="60">
        <v>0</v>
      </c>
      <c r="P17" s="60">
        <f t="shared" si="1"/>
        <v>4412771.5100000007</v>
      </c>
      <c r="Q17" s="60">
        <v>0</v>
      </c>
      <c r="R17" s="60">
        <v>0</v>
      </c>
      <c r="S17" s="61" t="s">
        <v>66</v>
      </c>
    </row>
    <row r="18" spans="1:19" ht="12" customHeight="1" x14ac:dyDescent="0.2">
      <c r="A18" s="50">
        <v>5</v>
      </c>
      <c r="B18" s="62" t="s">
        <v>88</v>
      </c>
      <c r="C18" s="63" t="s">
        <v>57</v>
      </c>
      <c r="D18" s="53" t="s">
        <v>56</v>
      </c>
      <c r="E18" s="64">
        <v>1972</v>
      </c>
      <c r="F18" s="65" t="s">
        <v>10</v>
      </c>
      <c r="G18" s="66">
        <v>5</v>
      </c>
      <c r="H18" s="66">
        <v>6</v>
      </c>
      <c r="I18" s="67">
        <v>5870.9</v>
      </c>
      <c r="J18" s="67">
        <v>5501.1</v>
      </c>
      <c r="K18" s="66">
        <v>162</v>
      </c>
      <c r="L18" s="59">
        <f>'Приложение 2'!C20</f>
        <v>7024434.7000000002</v>
      </c>
      <c r="M18" s="60">
        <v>0</v>
      </c>
      <c r="N18" s="60">
        <v>0</v>
      </c>
      <c r="O18" s="60">
        <v>0</v>
      </c>
      <c r="P18" s="60">
        <f t="shared" si="1"/>
        <v>7024434.7000000002</v>
      </c>
      <c r="Q18" s="60">
        <v>0</v>
      </c>
      <c r="R18" s="60">
        <v>0</v>
      </c>
      <c r="S18" s="61" t="s">
        <v>66</v>
      </c>
    </row>
    <row r="19" spans="1:19" ht="12" customHeight="1" x14ac:dyDescent="0.2">
      <c r="A19" s="50">
        <v>6</v>
      </c>
      <c r="B19" s="62" t="s">
        <v>98</v>
      </c>
      <c r="C19" s="63" t="s">
        <v>57</v>
      </c>
      <c r="D19" s="53" t="s">
        <v>56</v>
      </c>
      <c r="E19" s="64">
        <v>1970</v>
      </c>
      <c r="F19" s="65" t="s">
        <v>10</v>
      </c>
      <c r="G19" s="66">
        <v>4</v>
      </c>
      <c r="H19" s="66">
        <v>1</v>
      </c>
      <c r="I19" s="67">
        <v>2457.1</v>
      </c>
      <c r="J19" s="67">
        <v>1711.6</v>
      </c>
      <c r="K19" s="66">
        <v>153</v>
      </c>
      <c r="L19" s="59">
        <f>'Приложение 2'!C21</f>
        <v>4186620.7899999996</v>
      </c>
      <c r="M19" s="60">
        <v>0</v>
      </c>
      <c r="N19" s="60">
        <v>0</v>
      </c>
      <c r="O19" s="60">
        <v>0</v>
      </c>
      <c r="P19" s="60">
        <f t="shared" si="1"/>
        <v>4186620.7899999996</v>
      </c>
      <c r="Q19" s="60">
        <v>0</v>
      </c>
      <c r="R19" s="60">
        <v>0</v>
      </c>
      <c r="S19" s="61" t="s">
        <v>66</v>
      </c>
    </row>
    <row r="20" spans="1:19" ht="12" customHeight="1" x14ac:dyDescent="0.2">
      <c r="A20" s="50">
        <v>7</v>
      </c>
      <c r="B20" s="62" t="s">
        <v>99</v>
      </c>
      <c r="C20" s="63" t="s">
        <v>57</v>
      </c>
      <c r="D20" s="53" t="s">
        <v>56</v>
      </c>
      <c r="E20" s="64">
        <v>1975</v>
      </c>
      <c r="F20" s="65" t="s">
        <v>10</v>
      </c>
      <c r="G20" s="66">
        <v>5</v>
      </c>
      <c r="H20" s="66">
        <v>1</v>
      </c>
      <c r="I20" s="67">
        <v>3898.6</v>
      </c>
      <c r="J20" s="67">
        <v>2215.3000000000002</v>
      </c>
      <c r="K20" s="66">
        <v>255</v>
      </c>
      <c r="L20" s="59">
        <f>'Приложение 2'!C22</f>
        <v>3429519.94</v>
      </c>
      <c r="M20" s="60">
        <v>0</v>
      </c>
      <c r="N20" s="60">
        <v>0</v>
      </c>
      <c r="O20" s="60">
        <v>0</v>
      </c>
      <c r="P20" s="60">
        <f t="shared" si="1"/>
        <v>3429519.94</v>
      </c>
      <c r="Q20" s="60">
        <v>0</v>
      </c>
      <c r="R20" s="60">
        <v>0</v>
      </c>
      <c r="S20" s="61" t="s">
        <v>66</v>
      </c>
    </row>
    <row r="21" spans="1:19" ht="12" customHeight="1" x14ac:dyDescent="0.2">
      <c r="A21" s="50">
        <v>8</v>
      </c>
      <c r="B21" s="62" t="s">
        <v>101</v>
      </c>
      <c r="C21" s="63" t="s">
        <v>57</v>
      </c>
      <c r="D21" s="53" t="s">
        <v>56</v>
      </c>
      <c r="E21" s="64">
        <v>1961</v>
      </c>
      <c r="F21" s="65" t="s">
        <v>10</v>
      </c>
      <c r="G21" s="66">
        <v>3</v>
      </c>
      <c r="H21" s="66">
        <v>3</v>
      </c>
      <c r="I21" s="67">
        <v>1676</v>
      </c>
      <c r="J21" s="67">
        <v>1548.4</v>
      </c>
      <c r="K21" s="66">
        <v>30</v>
      </c>
      <c r="L21" s="59">
        <f>'Приложение 2'!C23</f>
        <v>3323574.92</v>
      </c>
      <c r="M21" s="60">
        <v>0</v>
      </c>
      <c r="N21" s="60">
        <v>0</v>
      </c>
      <c r="O21" s="60">
        <v>0</v>
      </c>
      <c r="P21" s="60">
        <f t="shared" si="1"/>
        <v>3323574.92</v>
      </c>
      <c r="Q21" s="60">
        <v>0</v>
      </c>
      <c r="R21" s="60">
        <v>0</v>
      </c>
      <c r="S21" s="61" t="s">
        <v>66</v>
      </c>
    </row>
    <row r="22" spans="1:19" ht="12" customHeight="1" x14ac:dyDescent="0.2">
      <c r="A22" s="50">
        <v>9</v>
      </c>
      <c r="B22" s="62" t="s">
        <v>110</v>
      </c>
      <c r="C22" s="63" t="s">
        <v>57</v>
      </c>
      <c r="D22" s="53" t="s">
        <v>56</v>
      </c>
      <c r="E22" s="64">
        <v>1988</v>
      </c>
      <c r="F22" s="65" t="s">
        <v>10</v>
      </c>
      <c r="G22" s="66">
        <v>9</v>
      </c>
      <c r="H22" s="66">
        <v>1</v>
      </c>
      <c r="I22" s="67">
        <v>3638.9</v>
      </c>
      <c r="J22" s="67">
        <v>3197.6</v>
      </c>
      <c r="K22" s="66">
        <v>187</v>
      </c>
      <c r="L22" s="59">
        <f>'Приложение 2'!C24</f>
        <v>1842392.07</v>
      </c>
      <c r="M22" s="60">
        <v>0</v>
      </c>
      <c r="N22" s="60">
        <v>0</v>
      </c>
      <c r="O22" s="60">
        <v>0</v>
      </c>
      <c r="P22" s="60">
        <f t="shared" si="1"/>
        <v>1842392.07</v>
      </c>
      <c r="Q22" s="60">
        <v>0</v>
      </c>
      <c r="R22" s="60">
        <v>0</v>
      </c>
      <c r="S22" s="61" t="s">
        <v>66</v>
      </c>
    </row>
    <row r="23" spans="1:19" ht="12" customHeight="1" x14ac:dyDescent="0.2">
      <c r="A23" s="50">
        <v>10</v>
      </c>
      <c r="B23" s="44" t="s">
        <v>111</v>
      </c>
      <c r="C23" s="63" t="s">
        <v>57</v>
      </c>
      <c r="D23" s="53" t="s">
        <v>56</v>
      </c>
      <c r="E23" s="64">
        <v>1984</v>
      </c>
      <c r="F23" s="65" t="s">
        <v>10</v>
      </c>
      <c r="G23" s="66">
        <v>9</v>
      </c>
      <c r="H23" s="66">
        <v>1</v>
      </c>
      <c r="I23" s="67">
        <v>3966.4</v>
      </c>
      <c r="J23" s="67">
        <v>3480.5</v>
      </c>
      <c r="K23" s="66">
        <v>148</v>
      </c>
      <c r="L23" s="59">
        <f>'Приложение 2'!C25</f>
        <v>2468216.23</v>
      </c>
      <c r="M23" s="60">
        <v>0</v>
      </c>
      <c r="N23" s="60">
        <v>0</v>
      </c>
      <c r="O23" s="60">
        <v>0</v>
      </c>
      <c r="P23" s="60">
        <f t="shared" si="1"/>
        <v>2468216.23</v>
      </c>
      <c r="Q23" s="60">
        <v>0</v>
      </c>
      <c r="R23" s="60">
        <v>0</v>
      </c>
      <c r="S23" s="61" t="s">
        <v>66</v>
      </c>
    </row>
    <row r="24" spans="1:19" ht="24" customHeight="1" x14ac:dyDescent="0.2">
      <c r="A24" s="95" t="s">
        <v>22</v>
      </c>
      <c r="B24" s="95"/>
      <c r="C24" s="61"/>
      <c r="D24" s="68"/>
      <c r="E24" s="48" t="s">
        <v>28</v>
      </c>
      <c r="F24" s="48" t="s">
        <v>28</v>
      </c>
      <c r="G24" s="48" t="s">
        <v>28</v>
      </c>
      <c r="H24" s="48" t="s">
        <v>28</v>
      </c>
      <c r="I24" s="69">
        <f t="shared" ref="I24:R24" si="2">SUM(I14:I23)</f>
        <v>33989.89</v>
      </c>
      <c r="J24" s="69">
        <f t="shared" si="2"/>
        <v>28561.899999999998</v>
      </c>
      <c r="K24" s="49">
        <f t="shared" si="2"/>
        <v>1471</v>
      </c>
      <c r="L24" s="69">
        <f t="shared" si="2"/>
        <v>36538301.979999997</v>
      </c>
      <c r="M24" s="69">
        <f t="shared" si="2"/>
        <v>0</v>
      </c>
      <c r="N24" s="69">
        <f t="shared" si="2"/>
        <v>0</v>
      </c>
      <c r="O24" s="69">
        <f t="shared" si="2"/>
        <v>0</v>
      </c>
      <c r="P24" s="69">
        <f t="shared" si="2"/>
        <v>36538301.979999997</v>
      </c>
      <c r="Q24" s="69">
        <f t="shared" si="2"/>
        <v>0</v>
      </c>
      <c r="R24" s="69">
        <f t="shared" si="2"/>
        <v>0</v>
      </c>
      <c r="S24" s="60"/>
    </row>
    <row r="25" spans="1:19" ht="12" customHeight="1" x14ac:dyDescent="0.2">
      <c r="A25" s="99" t="s">
        <v>68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</row>
    <row r="26" spans="1:19" ht="12" customHeight="1" x14ac:dyDescent="0.2">
      <c r="A26" s="99" t="s">
        <v>21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</row>
    <row r="27" spans="1:19" ht="12" customHeight="1" x14ac:dyDescent="0.2">
      <c r="A27" s="50">
        <v>1</v>
      </c>
      <c r="B27" s="62" t="s">
        <v>71</v>
      </c>
      <c r="C27" s="70" t="s">
        <v>57</v>
      </c>
      <c r="D27" s="53" t="s">
        <v>56</v>
      </c>
      <c r="E27" s="64">
        <v>1957</v>
      </c>
      <c r="F27" s="65" t="s">
        <v>10</v>
      </c>
      <c r="G27" s="66">
        <v>3</v>
      </c>
      <c r="H27" s="66">
        <v>4</v>
      </c>
      <c r="I27" s="67">
        <v>2124.3000000000002</v>
      </c>
      <c r="J27" s="67">
        <v>1952.1</v>
      </c>
      <c r="K27" s="66">
        <v>310</v>
      </c>
      <c r="L27" s="59">
        <f>'Приложение 2'!C29</f>
        <v>4803357.6500000004</v>
      </c>
      <c r="M27" s="60">
        <v>0</v>
      </c>
      <c r="N27" s="60">
        <v>0</v>
      </c>
      <c r="O27" s="60">
        <v>0</v>
      </c>
      <c r="P27" s="60">
        <f t="shared" ref="P27:P34" si="3">L27</f>
        <v>4803357.6500000004</v>
      </c>
      <c r="Q27" s="60">
        <v>0</v>
      </c>
      <c r="R27" s="71">
        <v>0</v>
      </c>
      <c r="S27" s="61" t="s">
        <v>69</v>
      </c>
    </row>
    <row r="28" spans="1:19" ht="12" customHeight="1" x14ac:dyDescent="0.2">
      <c r="A28" s="50">
        <v>2</v>
      </c>
      <c r="B28" s="62" t="s">
        <v>72</v>
      </c>
      <c r="C28" s="70" t="s">
        <v>57</v>
      </c>
      <c r="D28" s="53" t="s">
        <v>56</v>
      </c>
      <c r="E28" s="64">
        <v>1959</v>
      </c>
      <c r="F28" s="65" t="s">
        <v>10</v>
      </c>
      <c r="G28" s="66">
        <v>3</v>
      </c>
      <c r="H28" s="66">
        <v>3</v>
      </c>
      <c r="I28" s="67">
        <v>1295</v>
      </c>
      <c r="J28" s="67">
        <v>1151</v>
      </c>
      <c r="K28" s="66">
        <v>314</v>
      </c>
      <c r="L28" s="59">
        <f>'Приложение 2'!C30</f>
        <v>3084584.2999999993</v>
      </c>
      <c r="M28" s="60">
        <v>0</v>
      </c>
      <c r="N28" s="60">
        <v>0</v>
      </c>
      <c r="O28" s="60">
        <v>0</v>
      </c>
      <c r="P28" s="60">
        <f t="shared" si="3"/>
        <v>3084584.2999999993</v>
      </c>
      <c r="Q28" s="60">
        <v>0</v>
      </c>
      <c r="R28" s="71">
        <v>0</v>
      </c>
      <c r="S28" s="61" t="s">
        <v>69</v>
      </c>
    </row>
    <row r="29" spans="1:19" ht="12" customHeight="1" x14ac:dyDescent="0.2">
      <c r="A29" s="50">
        <v>3</v>
      </c>
      <c r="B29" s="62" t="s">
        <v>90</v>
      </c>
      <c r="C29" s="63" t="s">
        <v>57</v>
      </c>
      <c r="D29" s="53" t="s">
        <v>56</v>
      </c>
      <c r="E29" s="64">
        <v>1960</v>
      </c>
      <c r="F29" s="65" t="s">
        <v>10</v>
      </c>
      <c r="G29" s="66">
        <v>4</v>
      </c>
      <c r="H29" s="66">
        <v>2</v>
      </c>
      <c r="I29" s="67">
        <v>1402.3</v>
      </c>
      <c r="J29" s="67">
        <v>1279.3</v>
      </c>
      <c r="K29" s="66">
        <v>55</v>
      </c>
      <c r="L29" s="59">
        <f>'Приложение 2'!C31</f>
        <v>2457409.73</v>
      </c>
      <c r="M29" s="60">
        <v>0</v>
      </c>
      <c r="N29" s="60">
        <v>0</v>
      </c>
      <c r="O29" s="60">
        <v>0</v>
      </c>
      <c r="P29" s="60">
        <f t="shared" si="3"/>
        <v>2457409.73</v>
      </c>
      <c r="Q29" s="60">
        <v>0</v>
      </c>
      <c r="R29" s="60">
        <v>0</v>
      </c>
      <c r="S29" s="61" t="s">
        <v>69</v>
      </c>
    </row>
    <row r="30" spans="1:19" ht="12" customHeight="1" x14ac:dyDescent="0.2">
      <c r="A30" s="50">
        <v>4</v>
      </c>
      <c r="B30" s="62" t="s">
        <v>91</v>
      </c>
      <c r="C30" s="63" t="s">
        <v>57</v>
      </c>
      <c r="D30" s="53" t="s">
        <v>56</v>
      </c>
      <c r="E30" s="64">
        <v>1966</v>
      </c>
      <c r="F30" s="65" t="s">
        <v>10</v>
      </c>
      <c r="G30" s="66">
        <v>4</v>
      </c>
      <c r="H30" s="66">
        <v>2</v>
      </c>
      <c r="I30" s="67">
        <v>1491.1</v>
      </c>
      <c r="J30" s="67">
        <v>1368.1</v>
      </c>
      <c r="K30" s="66">
        <v>555</v>
      </c>
      <c r="L30" s="59">
        <f>'Приложение 2'!C32</f>
        <v>2405717.2999999998</v>
      </c>
      <c r="M30" s="60">
        <v>0</v>
      </c>
      <c r="N30" s="60">
        <v>0</v>
      </c>
      <c r="O30" s="60">
        <v>0</v>
      </c>
      <c r="P30" s="60">
        <f t="shared" si="3"/>
        <v>2405717.2999999998</v>
      </c>
      <c r="Q30" s="60">
        <v>0</v>
      </c>
      <c r="R30" s="60">
        <v>0</v>
      </c>
      <c r="S30" s="61" t="s">
        <v>69</v>
      </c>
    </row>
    <row r="31" spans="1:19" ht="12" customHeight="1" x14ac:dyDescent="0.2">
      <c r="A31" s="50">
        <v>5</v>
      </c>
      <c r="B31" s="62" t="s">
        <v>94</v>
      </c>
      <c r="C31" s="63" t="s">
        <v>57</v>
      </c>
      <c r="D31" s="53" t="s">
        <v>56</v>
      </c>
      <c r="E31" s="64">
        <v>1984</v>
      </c>
      <c r="F31" s="65" t="s">
        <v>11</v>
      </c>
      <c r="G31" s="66">
        <v>5</v>
      </c>
      <c r="H31" s="66">
        <v>4</v>
      </c>
      <c r="I31" s="67">
        <v>3410.5</v>
      </c>
      <c r="J31" s="67">
        <v>2997</v>
      </c>
      <c r="K31" s="66">
        <v>161</v>
      </c>
      <c r="L31" s="59">
        <f>'Приложение 2'!C33</f>
        <v>3345141.6</v>
      </c>
      <c r="M31" s="60">
        <v>0</v>
      </c>
      <c r="N31" s="60">
        <v>0</v>
      </c>
      <c r="O31" s="60">
        <v>0</v>
      </c>
      <c r="P31" s="60">
        <f t="shared" si="3"/>
        <v>3345141.6</v>
      </c>
      <c r="Q31" s="60">
        <v>0</v>
      </c>
      <c r="R31" s="60">
        <v>0</v>
      </c>
      <c r="S31" s="61" t="s">
        <v>69</v>
      </c>
    </row>
    <row r="32" spans="1:19" ht="12" customHeight="1" x14ac:dyDescent="0.2">
      <c r="A32" s="50">
        <v>6</v>
      </c>
      <c r="B32" s="62" t="s">
        <v>97</v>
      </c>
      <c r="C32" s="63" t="s">
        <v>57</v>
      </c>
      <c r="D32" s="53" t="s">
        <v>56</v>
      </c>
      <c r="E32" s="64">
        <v>1960</v>
      </c>
      <c r="F32" s="65" t="s">
        <v>10</v>
      </c>
      <c r="G32" s="66">
        <v>4</v>
      </c>
      <c r="H32" s="66">
        <v>3</v>
      </c>
      <c r="I32" s="67">
        <v>2053.4</v>
      </c>
      <c r="J32" s="67">
        <v>1908.2</v>
      </c>
      <c r="K32" s="66">
        <v>193</v>
      </c>
      <c r="L32" s="59">
        <f>'Приложение 2'!C34</f>
        <v>3617258.6599999997</v>
      </c>
      <c r="M32" s="60">
        <v>0</v>
      </c>
      <c r="N32" s="60">
        <v>0</v>
      </c>
      <c r="O32" s="60">
        <v>0</v>
      </c>
      <c r="P32" s="60">
        <f t="shared" si="3"/>
        <v>3617258.6599999997</v>
      </c>
      <c r="Q32" s="60">
        <v>0</v>
      </c>
      <c r="R32" s="60">
        <v>0</v>
      </c>
      <c r="S32" s="61" t="s">
        <v>69</v>
      </c>
    </row>
    <row r="33" spans="1:19" ht="12" customHeight="1" x14ac:dyDescent="0.2">
      <c r="A33" s="50">
        <v>7</v>
      </c>
      <c r="B33" s="62" t="s">
        <v>79</v>
      </c>
      <c r="C33" s="63" t="s">
        <v>57</v>
      </c>
      <c r="D33" s="53" t="s">
        <v>56</v>
      </c>
      <c r="E33" s="64">
        <v>1973</v>
      </c>
      <c r="F33" s="65" t="s">
        <v>10</v>
      </c>
      <c r="G33" s="66">
        <v>5</v>
      </c>
      <c r="H33" s="66">
        <v>4</v>
      </c>
      <c r="I33" s="67">
        <v>3715.4</v>
      </c>
      <c r="J33" s="67">
        <v>3496.5</v>
      </c>
      <c r="K33" s="66">
        <v>132</v>
      </c>
      <c r="L33" s="59">
        <f>'Приложение 2'!C35</f>
        <v>4805780.7299999995</v>
      </c>
      <c r="M33" s="60">
        <v>0</v>
      </c>
      <c r="N33" s="60">
        <v>0</v>
      </c>
      <c r="O33" s="60">
        <v>0</v>
      </c>
      <c r="P33" s="60">
        <f t="shared" si="3"/>
        <v>4805780.7299999995</v>
      </c>
      <c r="Q33" s="60">
        <v>0</v>
      </c>
      <c r="R33" s="60">
        <v>0</v>
      </c>
      <c r="S33" s="61" t="s">
        <v>69</v>
      </c>
    </row>
    <row r="34" spans="1:19" ht="12" customHeight="1" x14ac:dyDescent="0.2">
      <c r="A34" s="50">
        <v>8</v>
      </c>
      <c r="B34" s="62" t="s">
        <v>85</v>
      </c>
      <c r="C34" s="63" t="s">
        <v>57</v>
      </c>
      <c r="D34" s="53" t="s">
        <v>56</v>
      </c>
      <c r="E34" s="64">
        <v>1980</v>
      </c>
      <c r="F34" s="65" t="s">
        <v>10</v>
      </c>
      <c r="G34" s="66">
        <v>5</v>
      </c>
      <c r="H34" s="66">
        <v>4</v>
      </c>
      <c r="I34" s="67">
        <v>3840.3</v>
      </c>
      <c r="J34" s="67">
        <v>3526.6</v>
      </c>
      <c r="K34" s="66">
        <v>134</v>
      </c>
      <c r="L34" s="59">
        <f>'Приложение 2'!C36</f>
        <v>3991659.11</v>
      </c>
      <c r="M34" s="60">
        <v>0</v>
      </c>
      <c r="N34" s="60">
        <v>0</v>
      </c>
      <c r="O34" s="60">
        <v>0</v>
      </c>
      <c r="P34" s="60">
        <f t="shared" si="3"/>
        <v>3991659.11</v>
      </c>
      <c r="Q34" s="60">
        <v>0</v>
      </c>
      <c r="R34" s="60">
        <v>0</v>
      </c>
      <c r="S34" s="61" t="s">
        <v>69</v>
      </c>
    </row>
    <row r="35" spans="1:19" ht="12" customHeight="1" x14ac:dyDescent="0.2">
      <c r="A35" s="50">
        <v>9</v>
      </c>
      <c r="B35" s="62" t="s">
        <v>121</v>
      </c>
      <c r="C35" s="63" t="s">
        <v>57</v>
      </c>
      <c r="D35" s="53" t="s">
        <v>56</v>
      </c>
      <c r="E35" s="64">
        <v>1982</v>
      </c>
      <c r="F35" s="65" t="s">
        <v>10</v>
      </c>
      <c r="G35" s="66">
        <v>5</v>
      </c>
      <c r="H35" s="66">
        <v>2</v>
      </c>
      <c r="I35" s="67">
        <v>2365.6</v>
      </c>
      <c r="J35" s="67">
        <v>1776.1</v>
      </c>
      <c r="K35" s="66">
        <v>117</v>
      </c>
      <c r="L35" s="59">
        <f>'Приложение 2'!C37</f>
        <v>2436409.6800000002</v>
      </c>
      <c r="M35" s="60">
        <v>0</v>
      </c>
      <c r="N35" s="60">
        <v>0</v>
      </c>
      <c r="O35" s="60">
        <v>0</v>
      </c>
      <c r="P35" s="60">
        <f>L35</f>
        <v>2436409.6800000002</v>
      </c>
      <c r="Q35" s="60">
        <v>0</v>
      </c>
      <c r="R35" s="60">
        <v>0</v>
      </c>
      <c r="S35" s="61" t="s">
        <v>69</v>
      </c>
    </row>
    <row r="36" spans="1:19" ht="24" customHeight="1" x14ac:dyDescent="0.2">
      <c r="A36" s="95" t="s">
        <v>22</v>
      </c>
      <c r="B36" s="95"/>
      <c r="C36" s="61"/>
      <c r="D36" s="68"/>
      <c r="E36" s="48" t="s">
        <v>28</v>
      </c>
      <c r="F36" s="48" t="s">
        <v>28</v>
      </c>
      <c r="G36" s="48" t="s">
        <v>28</v>
      </c>
      <c r="H36" s="48" t="s">
        <v>28</v>
      </c>
      <c r="I36" s="69">
        <f>SUM(I27:I35)</f>
        <v>21697.899999999998</v>
      </c>
      <c r="J36" s="69">
        <f>SUM(J27:J35)</f>
        <v>19454.899999999998</v>
      </c>
      <c r="K36" s="72">
        <f>SUM(K27:K35)</f>
        <v>1971</v>
      </c>
      <c r="L36" s="69">
        <f>L27+L28+L29+L30+L31+L32+L33+L34+L35</f>
        <v>30947318.759999998</v>
      </c>
      <c r="M36" s="69">
        <f t="shared" ref="M36:R36" si="4">SUM(M27:M35)</f>
        <v>0</v>
      </c>
      <c r="N36" s="69">
        <f t="shared" si="4"/>
        <v>0</v>
      </c>
      <c r="O36" s="69">
        <f t="shared" si="4"/>
        <v>0</v>
      </c>
      <c r="P36" s="69">
        <f t="shared" si="4"/>
        <v>30947318.759999998</v>
      </c>
      <c r="Q36" s="69">
        <f t="shared" si="4"/>
        <v>0</v>
      </c>
      <c r="R36" s="69">
        <f t="shared" si="4"/>
        <v>0</v>
      </c>
      <c r="S36" s="60"/>
    </row>
    <row r="37" spans="1:19" ht="12" customHeight="1" x14ac:dyDescent="0.2">
      <c r="A37" s="99" t="s">
        <v>74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</row>
    <row r="38" spans="1:19" ht="12" customHeight="1" x14ac:dyDescent="0.2">
      <c r="A38" s="99" t="s">
        <v>21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</row>
    <row r="39" spans="1:19" ht="12" customHeight="1" x14ac:dyDescent="0.2">
      <c r="A39" s="50">
        <v>1</v>
      </c>
      <c r="B39" s="62" t="s">
        <v>76</v>
      </c>
      <c r="C39" s="63" t="s">
        <v>57</v>
      </c>
      <c r="D39" s="53" t="s">
        <v>56</v>
      </c>
      <c r="E39" s="64">
        <v>1980</v>
      </c>
      <c r="F39" s="65" t="s">
        <v>10</v>
      </c>
      <c r="G39" s="66">
        <v>2</v>
      </c>
      <c r="H39" s="66">
        <v>2</v>
      </c>
      <c r="I39" s="67">
        <v>524</v>
      </c>
      <c r="J39" s="67">
        <v>471.2</v>
      </c>
      <c r="K39" s="66">
        <v>38</v>
      </c>
      <c r="L39" s="59">
        <f>'Приложение 2'!C41</f>
        <v>2217120.69</v>
      </c>
      <c r="M39" s="60">
        <v>0</v>
      </c>
      <c r="N39" s="60">
        <v>0</v>
      </c>
      <c r="O39" s="60">
        <v>0</v>
      </c>
      <c r="P39" s="60">
        <f t="shared" ref="P39:P53" si="5">L39</f>
        <v>2217120.69</v>
      </c>
      <c r="Q39" s="60">
        <v>0</v>
      </c>
      <c r="R39" s="60">
        <v>0</v>
      </c>
      <c r="S39" s="61" t="s">
        <v>75</v>
      </c>
    </row>
    <row r="40" spans="1:19" ht="12" customHeight="1" x14ac:dyDescent="0.2">
      <c r="A40" s="50">
        <v>2</v>
      </c>
      <c r="B40" s="62" t="s">
        <v>77</v>
      </c>
      <c r="C40" s="63" t="s">
        <v>57</v>
      </c>
      <c r="D40" s="53" t="s">
        <v>56</v>
      </c>
      <c r="E40" s="64">
        <v>1985</v>
      </c>
      <c r="F40" s="65" t="s">
        <v>10</v>
      </c>
      <c r="G40" s="66">
        <v>2</v>
      </c>
      <c r="H40" s="66">
        <v>2</v>
      </c>
      <c r="I40" s="67">
        <v>620.20000000000005</v>
      </c>
      <c r="J40" s="67">
        <v>567</v>
      </c>
      <c r="K40" s="66">
        <v>26</v>
      </c>
      <c r="L40" s="59">
        <f>'Приложение 2'!C42</f>
        <v>2310005.5299999998</v>
      </c>
      <c r="M40" s="60">
        <v>0</v>
      </c>
      <c r="N40" s="60">
        <v>0</v>
      </c>
      <c r="O40" s="60">
        <v>0</v>
      </c>
      <c r="P40" s="60">
        <f t="shared" si="5"/>
        <v>2310005.5299999998</v>
      </c>
      <c r="Q40" s="60">
        <v>0</v>
      </c>
      <c r="R40" s="60">
        <v>0</v>
      </c>
      <c r="S40" s="61" t="s">
        <v>75</v>
      </c>
    </row>
    <row r="41" spans="1:19" ht="12" customHeight="1" x14ac:dyDescent="0.2">
      <c r="A41" s="50">
        <v>3</v>
      </c>
      <c r="B41" s="62" t="s">
        <v>78</v>
      </c>
      <c r="C41" s="63" t="s">
        <v>57</v>
      </c>
      <c r="D41" s="53" t="s">
        <v>56</v>
      </c>
      <c r="E41" s="64">
        <v>1986</v>
      </c>
      <c r="F41" s="65" t="s">
        <v>10</v>
      </c>
      <c r="G41" s="66">
        <v>2</v>
      </c>
      <c r="H41" s="66">
        <v>2</v>
      </c>
      <c r="I41" s="67">
        <v>659.6</v>
      </c>
      <c r="J41" s="67">
        <v>602</v>
      </c>
      <c r="K41" s="66">
        <v>28</v>
      </c>
      <c r="L41" s="59">
        <f>'Приложение 2'!C43</f>
        <v>2310005.5299999998</v>
      </c>
      <c r="M41" s="60">
        <v>0</v>
      </c>
      <c r="N41" s="60">
        <v>0</v>
      </c>
      <c r="O41" s="60">
        <v>0</v>
      </c>
      <c r="P41" s="60">
        <f t="shared" si="5"/>
        <v>2310005.5299999998</v>
      </c>
      <c r="Q41" s="60">
        <v>0</v>
      </c>
      <c r="R41" s="60">
        <v>0</v>
      </c>
      <c r="S41" s="61" t="s">
        <v>75</v>
      </c>
    </row>
    <row r="42" spans="1:19" ht="12" customHeight="1" x14ac:dyDescent="0.2">
      <c r="A42" s="50">
        <v>4</v>
      </c>
      <c r="B42" s="62" t="s">
        <v>70</v>
      </c>
      <c r="C42" s="63" t="s">
        <v>57</v>
      </c>
      <c r="D42" s="53" t="s">
        <v>56</v>
      </c>
      <c r="E42" s="64">
        <v>1961</v>
      </c>
      <c r="F42" s="65" t="s">
        <v>10</v>
      </c>
      <c r="G42" s="66">
        <v>2</v>
      </c>
      <c r="H42" s="66">
        <v>1</v>
      </c>
      <c r="I42" s="67">
        <v>406.4</v>
      </c>
      <c r="J42" s="67">
        <v>378</v>
      </c>
      <c r="K42" s="66">
        <v>80</v>
      </c>
      <c r="L42" s="59">
        <f>'Приложение 2'!C44</f>
        <v>1453849.63</v>
      </c>
      <c r="M42" s="60">
        <v>0</v>
      </c>
      <c r="N42" s="60">
        <v>0</v>
      </c>
      <c r="O42" s="60">
        <v>0</v>
      </c>
      <c r="P42" s="60">
        <f t="shared" si="5"/>
        <v>1453849.63</v>
      </c>
      <c r="Q42" s="60">
        <v>0</v>
      </c>
      <c r="R42" s="71">
        <v>0</v>
      </c>
      <c r="S42" s="61" t="s">
        <v>75</v>
      </c>
    </row>
    <row r="43" spans="1:19" ht="12" customHeight="1" x14ac:dyDescent="0.2">
      <c r="A43" s="50">
        <v>5</v>
      </c>
      <c r="B43" s="62" t="s">
        <v>73</v>
      </c>
      <c r="C43" s="63" t="s">
        <v>57</v>
      </c>
      <c r="D43" s="53" t="s">
        <v>56</v>
      </c>
      <c r="E43" s="64">
        <v>1930</v>
      </c>
      <c r="F43" s="65" t="s">
        <v>10</v>
      </c>
      <c r="G43" s="66">
        <v>3</v>
      </c>
      <c r="H43" s="66">
        <v>2</v>
      </c>
      <c r="I43" s="67">
        <v>917.1</v>
      </c>
      <c r="J43" s="67">
        <v>756.6</v>
      </c>
      <c r="K43" s="66">
        <v>35</v>
      </c>
      <c r="L43" s="59">
        <f>'Приложение 2'!C45</f>
        <v>2242563.0600000005</v>
      </c>
      <c r="M43" s="60">
        <v>0</v>
      </c>
      <c r="N43" s="60">
        <v>0</v>
      </c>
      <c r="O43" s="60">
        <v>0</v>
      </c>
      <c r="P43" s="60">
        <f t="shared" si="5"/>
        <v>2242563.0600000005</v>
      </c>
      <c r="Q43" s="60">
        <v>0</v>
      </c>
      <c r="R43" s="71">
        <v>0</v>
      </c>
      <c r="S43" s="61" t="s">
        <v>75</v>
      </c>
    </row>
    <row r="44" spans="1:19" ht="12" customHeight="1" x14ac:dyDescent="0.2">
      <c r="A44" s="50">
        <v>6</v>
      </c>
      <c r="B44" s="62" t="s">
        <v>81</v>
      </c>
      <c r="C44" s="63" t="s">
        <v>58</v>
      </c>
      <c r="D44" s="53" t="s">
        <v>56</v>
      </c>
      <c r="E44" s="64">
        <v>1917</v>
      </c>
      <c r="F44" s="65" t="s">
        <v>10</v>
      </c>
      <c r="G44" s="66">
        <v>2</v>
      </c>
      <c r="H44" s="66">
        <v>1</v>
      </c>
      <c r="I44" s="67">
        <v>459.6</v>
      </c>
      <c r="J44" s="67">
        <v>421.6</v>
      </c>
      <c r="K44" s="66">
        <v>7</v>
      </c>
      <c r="L44" s="59">
        <f>'Приложение 2'!C46</f>
        <v>1392061.03</v>
      </c>
      <c r="M44" s="60">
        <v>0</v>
      </c>
      <c r="N44" s="60">
        <v>0</v>
      </c>
      <c r="O44" s="60">
        <v>0</v>
      </c>
      <c r="P44" s="60">
        <f t="shared" si="5"/>
        <v>1392061.03</v>
      </c>
      <c r="Q44" s="60">
        <v>0</v>
      </c>
      <c r="R44" s="60">
        <v>0</v>
      </c>
      <c r="S44" s="61" t="s">
        <v>75</v>
      </c>
    </row>
    <row r="45" spans="1:19" ht="12" customHeight="1" x14ac:dyDescent="0.2">
      <c r="A45" s="50">
        <v>7</v>
      </c>
      <c r="B45" s="62" t="s">
        <v>82</v>
      </c>
      <c r="C45" s="63" t="s">
        <v>57</v>
      </c>
      <c r="D45" s="53" t="s">
        <v>56</v>
      </c>
      <c r="E45" s="64">
        <v>1937</v>
      </c>
      <c r="F45" s="65" t="s">
        <v>10</v>
      </c>
      <c r="G45" s="66">
        <v>2</v>
      </c>
      <c r="H45" s="66">
        <v>1</v>
      </c>
      <c r="I45" s="67">
        <v>345.2</v>
      </c>
      <c r="J45" s="67">
        <v>311.2</v>
      </c>
      <c r="K45" s="66">
        <v>10</v>
      </c>
      <c r="L45" s="59">
        <f>'Приложение 2'!C47</f>
        <v>1432849.58</v>
      </c>
      <c r="M45" s="60">
        <v>0</v>
      </c>
      <c r="N45" s="60">
        <v>0</v>
      </c>
      <c r="O45" s="60">
        <v>0</v>
      </c>
      <c r="P45" s="60">
        <f t="shared" si="5"/>
        <v>1432849.58</v>
      </c>
      <c r="Q45" s="60">
        <v>0</v>
      </c>
      <c r="R45" s="60">
        <v>0</v>
      </c>
      <c r="S45" s="61" t="s">
        <v>75</v>
      </c>
    </row>
    <row r="46" spans="1:19" ht="12" customHeight="1" x14ac:dyDescent="0.2">
      <c r="A46" s="50">
        <v>8</v>
      </c>
      <c r="B46" s="62" t="s">
        <v>83</v>
      </c>
      <c r="C46" s="63" t="s">
        <v>57</v>
      </c>
      <c r="D46" s="53" t="s">
        <v>56</v>
      </c>
      <c r="E46" s="64">
        <v>1960</v>
      </c>
      <c r="F46" s="65" t="s">
        <v>10</v>
      </c>
      <c r="G46" s="66">
        <v>2</v>
      </c>
      <c r="H46" s="66">
        <v>1</v>
      </c>
      <c r="I46" s="67">
        <v>296.7</v>
      </c>
      <c r="J46" s="67">
        <v>274.5</v>
      </c>
      <c r="K46" s="66">
        <v>13</v>
      </c>
      <c r="L46" s="59">
        <f>'Приложение 2'!C48</f>
        <v>1453849.63</v>
      </c>
      <c r="M46" s="60">
        <v>0</v>
      </c>
      <c r="N46" s="60">
        <v>0</v>
      </c>
      <c r="O46" s="60">
        <v>0</v>
      </c>
      <c r="P46" s="60">
        <f t="shared" si="5"/>
        <v>1453849.63</v>
      </c>
      <c r="Q46" s="60">
        <v>0</v>
      </c>
      <c r="R46" s="60">
        <v>0</v>
      </c>
      <c r="S46" s="61" t="s">
        <v>75</v>
      </c>
    </row>
    <row r="47" spans="1:19" ht="12" customHeight="1" x14ac:dyDescent="0.2">
      <c r="A47" s="50">
        <v>9</v>
      </c>
      <c r="B47" s="62" t="s">
        <v>84</v>
      </c>
      <c r="C47" s="63" t="s">
        <v>57</v>
      </c>
      <c r="D47" s="53" t="s">
        <v>55</v>
      </c>
      <c r="E47" s="64">
        <v>1964</v>
      </c>
      <c r="F47" s="65" t="s">
        <v>10</v>
      </c>
      <c r="G47" s="66">
        <v>4</v>
      </c>
      <c r="H47" s="66">
        <v>4</v>
      </c>
      <c r="I47" s="67">
        <v>2737.3</v>
      </c>
      <c r="J47" s="67">
        <v>2544.3000000000002</v>
      </c>
      <c r="K47" s="66">
        <v>116</v>
      </c>
      <c r="L47" s="59">
        <f>'Приложение 2'!C49</f>
        <v>5250012.57</v>
      </c>
      <c r="M47" s="60">
        <v>0</v>
      </c>
      <c r="N47" s="60">
        <v>0</v>
      </c>
      <c r="O47" s="60">
        <v>0</v>
      </c>
      <c r="P47" s="60">
        <f t="shared" si="5"/>
        <v>5250012.57</v>
      </c>
      <c r="Q47" s="60">
        <v>0</v>
      </c>
      <c r="R47" s="60">
        <v>0</v>
      </c>
      <c r="S47" s="61" t="s">
        <v>75</v>
      </c>
    </row>
    <row r="48" spans="1:19" ht="12" customHeight="1" x14ac:dyDescent="0.2">
      <c r="A48" s="50">
        <v>10</v>
      </c>
      <c r="B48" s="62" t="s">
        <v>89</v>
      </c>
      <c r="C48" s="63" t="s">
        <v>57</v>
      </c>
      <c r="D48" s="53" t="s">
        <v>56</v>
      </c>
      <c r="E48" s="64">
        <v>1961</v>
      </c>
      <c r="F48" s="65" t="s">
        <v>10</v>
      </c>
      <c r="G48" s="66">
        <v>2</v>
      </c>
      <c r="H48" s="66">
        <v>1</v>
      </c>
      <c r="I48" s="67">
        <v>688.8</v>
      </c>
      <c r="J48" s="67">
        <v>639.6</v>
      </c>
      <c r="K48" s="66">
        <v>29</v>
      </c>
      <c r="L48" s="59">
        <f>'Приложение 2'!C50</f>
        <v>2369774.9</v>
      </c>
      <c r="M48" s="60">
        <v>0</v>
      </c>
      <c r="N48" s="60">
        <v>0</v>
      </c>
      <c r="O48" s="60">
        <v>0</v>
      </c>
      <c r="P48" s="60">
        <f t="shared" si="5"/>
        <v>2369774.9</v>
      </c>
      <c r="Q48" s="60">
        <v>0</v>
      </c>
      <c r="R48" s="60">
        <v>0</v>
      </c>
      <c r="S48" s="61" t="s">
        <v>75</v>
      </c>
    </row>
    <row r="49" spans="1:19" ht="12" customHeight="1" x14ac:dyDescent="0.2">
      <c r="A49" s="50">
        <v>11</v>
      </c>
      <c r="B49" s="62" t="s">
        <v>92</v>
      </c>
      <c r="C49" s="63" t="s">
        <v>57</v>
      </c>
      <c r="D49" s="53" t="s">
        <v>56</v>
      </c>
      <c r="E49" s="64">
        <v>1917</v>
      </c>
      <c r="F49" s="65" t="s">
        <v>10</v>
      </c>
      <c r="G49" s="66">
        <v>2</v>
      </c>
      <c r="H49" s="66">
        <v>1</v>
      </c>
      <c r="I49" s="67">
        <v>235.4</v>
      </c>
      <c r="J49" s="67">
        <v>214.3</v>
      </c>
      <c r="K49" s="66">
        <v>10</v>
      </c>
      <c r="L49" s="59">
        <f>'Приложение 2'!C51</f>
        <v>918348.36</v>
      </c>
      <c r="M49" s="60">
        <v>0</v>
      </c>
      <c r="N49" s="60">
        <v>0</v>
      </c>
      <c r="O49" s="60">
        <v>0</v>
      </c>
      <c r="P49" s="60">
        <f t="shared" si="5"/>
        <v>918348.36</v>
      </c>
      <c r="Q49" s="60">
        <v>0</v>
      </c>
      <c r="R49" s="60">
        <v>0</v>
      </c>
      <c r="S49" s="61" t="s">
        <v>75</v>
      </c>
    </row>
    <row r="50" spans="1:19" ht="12" customHeight="1" x14ac:dyDescent="0.2">
      <c r="A50" s="50">
        <v>12</v>
      </c>
      <c r="B50" s="62" t="s">
        <v>93</v>
      </c>
      <c r="C50" s="63" t="s">
        <v>57</v>
      </c>
      <c r="D50" s="53" t="s">
        <v>56</v>
      </c>
      <c r="E50" s="64">
        <v>1917</v>
      </c>
      <c r="F50" s="65" t="s">
        <v>10</v>
      </c>
      <c r="G50" s="66">
        <v>2</v>
      </c>
      <c r="H50" s="66">
        <v>1</v>
      </c>
      <c r="I50" s="67">
        <v>377.2</v>
      </c>
      <c r="J50" s="67">
        <v>347.5</v>
      </c>
      <c r="K50" s="66">
        <v>27</v>
      </c>
      <c r="L50" s="59">
        <f>'Приложение 2'!C52</f>
        <v>1472830.45</v>
      </c>
      <c r="M50" s="60">
        <v>0</v>
      </c>
      <c r="N50" s="60">
        <v>0</v>
      </c>
      <c r="O50" s="60">
        <v>0</v>
      </c>
      <c r="P50" s="60">
        <f t="shared" si="5"/>
        <v>1472830.45</v>
      </c>
      <c r="Q50" s="60">
        <v>0</v>
      </c>
      <c r="R50" s="60">
        <v>0</v>
      </c>
      <c r="S50" s="61" t="s">
        <v>75</v>
      </c>
    </row>
    <row r="51" spans="1:19" ht="12" customHeight="1" x14ac:dyDescent="0.2">
      <c r="A51" s="50">
        <v>13</v>
      </c>
      <c r="B51" s="62" t="s">
        <v>95</v>
      </c>
      <c r="C51" s="63" t="s">
        <v>57</v>
      </c>
      <c r="D51" s="53" t="s">
        <v>56</v>
      </c>
      <c r="E51" s="64">
        <v>1958</v>
      </c>
      <c r="F51" s="65" t="s">
        <v>10</v>
      </c>
      <c r="G51" s="66">
        <v>2</v>
      </c>
      <c r="H51" s="66">
        <v>1</v>
      </c>
      <c r="I51" s="67">
        <v>469.6</v>
      </c>
      <c r="J51" s="67">
        <v>425.6</v>
      </c>
      <c r="K51" s="66">
        <v>17</v>
      </c>
      <c r="L51" s="59">
        <f>'Приложение 2'!C53</f>
        <v>1635580.8399999999</v>
      </c>
      <c r="M51" s="60">
        <v>0</v>
      </c>
      <c r="N51" s="60">
        <v>0</v>
      </c>
      <c r="O51" s="60">
        <v>0</v>
      </c>
      <c r="P51" s="60">
        <f t="shared" si="5"/>
        <v>1635580.8399999999</v>
      </c>
      <c r="Q51" s="60">
        <v>0</v>
      </c>
      <c r="R51" s="60">
        <v>0</v>
      </c>
      <c r="S51" s="61" t="s">
        <v>75</v>
      </c>
    </row>
    <row r="52" spans="1:19" ht="12" customHeight="1" x14ac:dyDescent="0.2">
      <c r="A52" s="50">
        <v>14</v>
      </c>
      <c r="B52" s="62" t="s">
        <v>96</v>
      </c>
      <c r="C52" s="63" t="s">
        <v>57</v>
      </c>
      <c r="D52" s="53" t="s">
        <v>56</v>
      </c>
      <c r="E52" s="64">
        <v>1952</v>
      </c>
      <c r="F52" s="65" t="s">
        <v>10</v>
      </c>
      <c r="G52" s="66">
        <v>2</v>
      </c>
      <c r="H52" s="66">
        <v>1</v>
      </c>
      <c r="I52" s="67">
        <v>430.8</v>
      </c>
      <c r="J52" s="67">
        <v>386.8</v>
      </c>
      <c r="K52" s="66">
        <v>14</v>
      </c>
      <c r="L52" s="59">
        <f>'Приложение 2'!C54</f>
        <v>1482926.63</v>
      </c>
      <c r="M52" s="60">
        <v>0</v>
      </c>
      <c r="N52" s="60">
        <v>0</v>
      </c>
      <c r="O52" s="60">
        <v>0</v>
      </c>
      <c r="P52" s="60">
        <f t="shared" si="5"/>
        <v>1482926.63</v>
      </c>
      <c r="Q52" s="60">
        <v>0</v>
      </c>
      <c r="R52" s="60">
        <v>0</v>
      </c>
      <c r="S52" s="61" t="s">
        <v>75</v>
      </c>
    </row>
    <row r="53" spans="1:19" ht="12" customHeight="1" x14ac:dyDescent="0.2">
      <c r="A53" s="50">
        <v>15</v>
      </c>
      <c r="B53" s="62" t="s">
        <v>100</v>
      </c>
      <c r="C53" s="63" t="s">
        <v>57</v>
      </c>
      <c r="D53" s="53" t="s">
        <v>56</v>
      </c>
      <c r="E53" s="64">
        <v>1954</v>
      </c>
      <c r="F53" s="65" t="s">
        <v>10</v>
      </c>
      <c r="G53" s="66">
        <v>2</v>
      </c>
      <c r="H53" s="66">
        <v>2</v>
      </c>
      <c r="I53" s="67">
        <v>571.5</v>
      </c>
      <c r="J53" s="67">
        <v>437.5</v>
      </c>
      <c r="K53" s="66">
        <v>17</v>
      </c>
      <c r="L53" s="59">
        <f>'Приложение 2'!C55</f>
        <v>2012370.2000000002</v>
      </c>
      <c r="M53" s="60">
        <v>0</v>
      </c>
      <c r="N53" s="60">
        <v>0</v>
      </c>
      <c r="O53" s="60">
        <v>0</v>
      </c>
      <c r="P53" s="60">
        <f t="shared" si="5"/>
        <v>2012370.2000000002</v>
      </c>
      <c r="Q53" s="60">
        <v>0</v>
      </c>
      <c r="R53" s="60">
        <v>0</v>
      </c>
      <c r="S53" s="61" t="s">
        <v>75</v>
      </c>
    </row>
    <row r="54" spans="1:19" ht="24" customHeight="1" x14ac:dyDescent="0.2">
      <c r="A54" s="95" t="s">
        <v>22</v>
      </c>
      <c r="B54" s="95"/>
      <c r="C54" s="61"/>
      <c r="D54" s="68"/>
      <c r="E54" s="48" t="s">
        <v>28</v>
      </c>
      <c r="F54" s="48" t="s">
        <v>28</v>
      </c>
      <c r="G54" s="48" t="s">
        <v>28</v>
      </c>
      <c r="H54" s="48" t="s">
        <v>28</v>
      </c>
      <c r="I54" s="69">
        <f t="shared" ref="I54:R54" si="6">SUM(I39:I53)</f>
        <v>9739.4</v>
      </c>
      <c r="J54" s="69">
        <f t="shared" si="6"/>
        <v>8777.7000000000007</v>
      </c>
      <c r="K54" s="72">
        <f t="shared" si="6"/>
        <v>467</v>
      </c>
      <c r="L54" s="69">
        <f t="shared" si="6"/>
        <v>29954148.629999995</v>
      </c>
      <c r="M54" s="69">
        <f t="shared" si="6"/>
        <v>0</v>
      </c>
      <c r="N54" s="69">
        <f t="shared" si="6"/>
        <v>0</v>
      </c>
      <c r="O54" s="69">
        <f t="shared" si="6"/>
        <v>0</v>
      </c>
      <c r="P54" s="69">
        <f t="shared" si="6"/>
        <v>29954148.629999995</v>
      </c>
      <c r="Q54" s="69">
        <f t="shared" si="6"/>
        <v>0</v>
      </c>
      <c r="R54" s="69">
        <f t="shared" si="6"/>
        <v>0</v>
      </c>
      <c r="S54" s="60"/>
    </row>
  </sheetData>
  <mergeCells count="33">
    <mergeCell ref="A54:B54"/>
    <mergeCell ref="A38:S38"/>
    <mergeCell ref="A37:S37"/>
    <mergeCell ref="A36:B36"/>
    <mergeCell ref="A25:S25"/>
    <mergeCell ref="A26:S26"/>
    <mergeCell ref="S5:S9"/>
    <mergeCell ref="H2:S2"/>
    <mergeCell ref="A3:S3"/>
    <mergeCell ref="A5:A9"/>
    <mergeCell ref="B5:B9"/>
    <mergeCell ref="L6:L8"/>
    <mergeCell ref="M6:R6"/>
    <mergeCell ref="M7:M8"/>
    <mergeCell ref="N7:N8"/>
    <mergeCell ref="P7:Q7"/>
    <mergeCell ref="R7:R8"/>
    <mergeCell ref="J1:S1"/>
    <mergeCell ref="A11:B11"/>
    <mergeCell ref="A12:S12"/>
    <mergeCell ref="A13:S13"/>
    <mergeCell ref="A24:B24"/>
    <mergeCell ref="C5:C9"/>
    <mergeCell ref="D5:D9"/>
    <mergeCell ref="E5:E9"/>
    <mergeCell ref="F5:F9"/>
    <mergeCell ref="G5:G9"/>
    <mergeCell ref="H5:H9"/>
    <mergeCell ref="I5:I8"/>
    <mergeCell ref="J5:J8"/>
    <mergeCell ref="K5:K8"/>
    <mergeCell ref="L5:R5"/>
    <mergeCell ref="O7:O8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topLeftCell="A9" zoomScale="90" zoomScaleNormal="90" workbookViewId="0">
      <selection activeCell="AB56" activeCellId="2" sqref="AB26 AB38 AB56"/>
    </sheetView>
  </sheetViews>
  <sheetFormatPr defaultRowHeight="12.75" x14ac:dyDescent="0.2"/>
  <cols>
    <col min="1" max="1" width="4.1640625" customWidth="1"/>
    <col min="2" max="2" width="40.5" customWidth="1"/>
    <col min="3" max="3" width="12.5" customWidth="1"/>
    <col min="4" max="4" width="11.6640625" bestFit="1" customWidth="1"/>
    <col min="5" max="5" width="9.83203125" customWidth="1"/>
    <col min="6" max="6" width="11.6640625" bestFit="1" customWidth="1"/>
    <col min="7" max="7" width="10.1640625" customWidth="1"/>
    <col min="8" max="8" width="10.33203125" customWidth="1"/>
    <col min="9" max="9" width="9.5" bestFit="1" customWidth="1"/>
    <col min="10" max="10" width="9.83203125" customWidth="1"/>
    <col min="11" max="11" width="3.33203125" customWidth="1"/>
    <col min="12" max="12" width="12" customWidth="1"/>
    <col min="13" max="13" width="8.1640625" customWidth="1"/>
    <col min="14" max="14" width="9.33203125" customWidth="1"/>
    <col min="15" max="15" width="13" customWidth="1"/>
    <col min="16" max="16" width="6.33203125" customWidth="1"/>
    <col min="17" max="18" width="10.5" customWidth="1"/>
    <col min="19" max="19" width="9.6640625" customWidth="1"/>
    <col min="20" max="23" width="4.33203125" customWidth="1"/>
    <col min="24" max="24" width="4.5" customWidth="1"/>
    <col min="25" max="25" width="8.5" customWidth="1"/>
    <col min="26" max="26" width="10.33203125" customWidth="1"/>
    <col min="27" max="27" width="12" customWidth="1"/>
    <col min="28" max="28" width="11.83203125" bestFit="1" customWidth="1"/>
    <col min="29" max="29" width="7.6640625" customWidth="1"/>
  </cols>
  <sheetData>
    <row r="1" spans="1:29" ht="47.25" customHeight="1" x14ac:dyDescent="0.2">
      <c r="A1" s="2"/>
      <c r="B1" s="11"/>
      <c r="C1" s="13"/>
      <c r="D1" s="4"/>
      <c r="E1" s="4"/>
      <c r="F1" s="15"/>
      <c r="G1" s="15"/>
      <c r="H1" s="15"/>
      <c r="I1" s="15"/>
      <c r="J1" s="15"/>
      <c r="K1" s="5"/>
      <c r="L1" s="7"/>
      <c r="M1" s="7"/>
      <c r="N1" s="7"/>
      <c r="O1" s="2"/>
      <c r="P1" s="8"/>
      <c r="Q1" s="8"/>
      <c r="R1" s="2"/>
      <c r="S1" s="94" t="s">
        <v>118</v>
      </c>
      <c r="T1" s="94"/>
      <c r="U1" s="94"/>
      <c r="V1" s="94"/>
      <c r="W1" s="94"/>
      <c r="X1" s="94"/>
      <c r="Y1" s="94"/>
      <c r="Z1" s="94"/>
      <c r="AA1" s="94"/>
      <c r="AB1" s="94"/>
      <c r="AC1" s="94"/>
    </row>
    <row r="2" spans="1:29" ht="45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94" t="s">
        <v>106</v>
      </c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1:29" ht="12.75" customHeight="1" x14ac:dyDescent="0.2">
      <c r="A3" s="16"/>
      <c r="B3" s="11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2" customHeight="1" x14ac:dyDescent="0.2">
      <c r="A4" s="137" t="s">
        <v>108</v>
      </c>
      <c r="B4" s="137"/>
      <c r="C4" s="137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7"/>
      <c r="AB4" s="137"/>
      <c r="AC4" s="138"/>
    </row>
    <row r="5" spans="1:29" ht="12" customHeight="1" x14ac:dyDescent="0.2">
      <c r="A5" s="90"/>
      <c r="B5" s="90"/>
      <c r="C5" s="91"/>
      <c r="D5" s="90"/>
      <c r="E5" s="90"/>
      <c r="F5" s="90"/>
      <c r="G5" s="90"/>
      <c r="H5" s="90"/>
      <c r="I5" s="90"/>
      <c r="J5" s="90"/>
      <c r="K5" s="92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ht="21" customHeight="1" x14ac:dyDescent="0.2">
      <c r="A6" s="118" t="s">
        <v>39</v>
      </c>
      <c r="B6" s="118" t="s">
        <v>2</v>
      </c>
      <c r="C6" s="111" t="s">
        <v>12</v>
      </c>
      <c r="D6" s="107" t="s">
        <v>30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39" t="s">
        <v>13</v>
      </c>
      <c r="W6" s="140"/>
      <c r="X6" s="140"/>
      <c r="Y6" s="140"/>
      <c r="Z6" s="140"/>
      <c r="AA6" s="140"/>
      <c r="AB6" s="140"/>
      <c r="AC6" s="141"/>
    </row>
    <row r="7" spans="1:29" ht="21" customHeight="1" x14ac:dyDescent="0.2">
      <c r="A7" s="119"/>
      <c r="B7" s="119"/>
      <c r="C7" s="112"/>
      <c r="D7" s="139" t="s">
        <v>48</v>
      </c>
      <c r="E7" s="140"/>
      <c r="F7" s="140"/>
      <c r="G7" s="140"/>
      <c r="H7" s="140"/>
      <c r="I7" s="140"/>
      <c r="J7" s="141"/>
      <c r="K7" s="127" t="s">
        <v>14</v>
      </c>
      <c r="L7" s="128"/>
      <c r="M7" s="127" t="s">
        <v>15</v>
      </c>
      <c r="N7" s="131"/>
      <c r="O7" s="132"/>
      <c r="P7" s="127" t="s">
        <v>16</v>
      </c>
      <c r="Q7" s="128"/>
      <c r="R7" s="127" t="s">
        <v>17</v>
      </c>
      <c r="S7" s="128"/>
      <c r="T7" s="127" t="s">
        <v>18</v>
      </c>
      <c r="U7" s="128"/>
      <c r="V7" s="136" t="s">
        <v>0</v>
      </c>
      <c r="W7" s="128"/>
      <c r="X7" s="136" t="s">
        <v>49</v>
      </c>
      <c r="Y7" s="128"/>
      <c r="Z7" s="121" t="s">
        <v>50</v>
      </c>
      <c r="AA7" s="121" t="s">
        <v>51</v>
      </c>
      <c r="AB7" s="121" t="s">
        <v>52</v>
      </c>
      <c r="AC7" s="121" t="s">
        <v>1</v>
      </c>
    </row>
    <row r="8" spans="1:29" ht="78" customHeight="1" x14ac:dyDescent="0.2">
      <c r="A8" s="119"/>
      <c r="B8" s="119"/>
      <c r="C8" s="113"/>
      <c r="D8" s="77" t="s">
        <v>53</v>
      </c>
      <c r="E8" s="77" t="s">
        <v>59</v>
      </c>
      <c r="F8" s="78" t="s">
        <v>60</v>
      </c>
      <c r="G8" s="79" t="s">
        <v>61</v>
      </c>
      <c r="H8" s="74" t="s">
        <v>62</v>
      </c>
      <c r="I8" s="80" t="s">
        <v>63</v>
      </c>
      <c r="J8" s="80" t="s">
        <v>64</v>
      </c>
      <c r="K8" s="129"/>
      <c r="L8" s="130"/>
      <c r="M8" s="133"/>
      <c r="N8" s="134"/>
      <c r="O8" s="135"/>
      <c r="P8" s="129"/>
      <c r="Q8" s="130"/>
      <c r="R8" s="129"/>
      <c r="S8" s="130"/>
      <c r="T8" s="129"/>
      <c r="U8" s="130"/>
      <c r="V8" s="129"/>
      <c r="W8" s="130"/>
      <c r="X8" s="129"/>
      <c r="Y8" s="130"/>
      <c r="Z8" s="142"/>
      <c r="AA8" s="123"/>
      <c r="AB8" s="123"/>
      <c r="AC8" s="123"/>
    </row>
    <row r="9" spans="1:29" ht="9" customHeight="1" x14ac:dyDescent="0.2">
      <c r="A9" s="119"/>
      <c r="B9" s="119"/>
      <c r="C9" s="111" t="s">
        <v>7</v>
      </c>
      <c r="D9" s="108" t="s">
        <v>7</v>
      </c>
      <c r="E9" s="108" t="s">
        <v>7</v>
      </c>
      <c r="F9" s="108" t="s">
        <v>7</v>
      </c>
      <c r="G9" s="108" t="s">
        <v>7</v>
      </c>
      <c r="H9" s="108" t="s">
        <v>7</v>
      </c>
      <c r="I9" s="108" t="s">
        <v>7</v>
      </c>
      <c r="J9" s="108" t="s">
        <v>7</v>
      </c>
      <c r="K9" s="124" t="s">
        <v>19</v>
      </c>
      <c r="L9" s="118" t="s">
        <v>7</v>
      </c>
      <c r="M9" s="121" t="s">
        <v>102</v>
      </c>
      <c r="N9" s="111" t="s">
        <v>31</v>
      </c>
      <c r="O9" s="111" t="s">
        <v>7</v>
      </c>
      <c r="P9" s="118" t="s">
        <v>31</v>
      </c>
      <c r="Q9" s="118" t="s">
        <v>7</v>
      </c>
      <c r="R9" s="118" t="s">
        <v>31</v>
      </c>
      <c r="S9" s="118" t="s">
        <v>7</v>
      </c>
      <c r="T9" s="118" t="s">
        <v>32</v>
      </c>
      <c r="U9" s="118" t="s">
        <v>7</v>
      </c>
      <c r="V9" s="118" t="s">
        <v>31</v>
      </c>
      <c r="W9" s="118" t="s">
        <v>7</v>
      </c>
      <c r="X9" s="118" t="s">
        <v>31</v>
      </c>
      <c r="Y9" s="118" t="s">
        <v>7</v>
      </c>
      <c r="Z9" s="118" t="s">
        <v>7</v>
      </c>
      <c r="AA9" s="118" t="s">
        <v>7</v>
      </c>
      <c r="AB9" s="118" t="s">
        <v>7</v>
      </c>
      <c r="AC9" s="118" t="s">
        <v>7</v>
      </c>
    </row>
    <row r="10" spans="1:29" ht="9.75" customHeight="1" x14ac:dyDescent="0.2">
      <c r="A10" s="119"/>
      <c r="B10" s="119"/>
      <c r="C10" s="112"/>
      <c r="D10" s="109"/>
      <c r="E10" s="109"/>
      <c r="F10" s="109"/>
      <c r="G10" s="109"/>
      <c r="H10" s="109"/>
      <c r="I10" s="109"/>
      <c r="J10" s="109"/>
      <c r="K10" s="125"/>
      <c r="L10" s="119"/>
      <c r="M10" s="122"/>
      <c r="N10" s="112"/>
      <c r="O10" s="112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</row>
    <row r="11" spans="1:29" ht="25.5" customHeight="1" x14ac:dyDescent="0.2">
      <c r="A11" s="120"/>
      <c r="B11" s="120"/>
      <c r="C11" s="113"/>
      <c r="D11" s="110"/>
      <c r="E11" s="110"/>
      <c r="F11" s="110"/>
      <c r="G11" s="110"/>
      <c r="H11" s="110"/>
      <c r="I11" s="110"/>
      <c r="J11" s="110"/>
      <c r="K11" s="126"/>
      <c r="L11" s="120"/>
      <c r="M11" s="123"/>
      <c r="N11" s="113"/>
      <c r="O11" s="113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</row>
    <row r="12" spans="1:29" ht="12" customHeight="1" x14ac:dyDescent="0.2">
      <c r="A12" s="76" t="s">
        <v>8</v>
      </c>
      <c r="B12" s="76" t="s">
        <v>9</v>
      </c>
      <c r="C12" s="76">
        <v>3</v>
      </c>
      <c r="D12" s="76">
        <v>4</v>
      </c>
      <c r="E12" s="76">
        <v>5</v>
      </c>
      <c r="F12" s="76">
        <v>6</v>
      </c>
      <c r="G12" s="76">
        <v>7</v>
      </c>
      <c r="H12" s="76">
        <v>8</v>
      </c>
      <c r="I12" s="76">
        <v>9</v>
      </c>
      <c r="J12" s="76">
        <v>10</v>
      </c>
      <c r="K12" s="76">
        <v>11</v>
      </c>
      <c r="L12" s="76">
        <v>12</v>
      </c>
      <c r="M12" s="76">
        <v>13</v>
      </c>
      <c r="N12" s="76">
        <v>14</v>
      </c>
      <c r="O12" s="76">
        <v>15</v>
      </c>
      <c r="P12" s="76">
        <v>16</v>
      </c>
      <c r="Q12" s="76">
        <v>17</v>
      </c>
      <c r="R12" s="76">
        <v>18</v>
      </c>
      <c r="S12" s="76">
        <v>19</v>
      </c>
      <c r="T12" s="76">
        <v>20</v>
      </c>
      <c r="U12" s="76">
        <v>21</v>
      </c>
      <c r="V12" s="76">
        <v>22</v>
      </c>
      <c r="W12" s="76">
        <v>23</v>
      </c>
      <c r="X12" s="76">
        <v>24</v>
      </c>
      <c r="Y12" s="76">
        <v>25</v>
      </c>
      <c r="Z12" s="76">
        <v>26</v>
      </c>
      <c r="AA12" s="76">
        <v>27</v>
      </c>
      <c r="AB12" s="76">
        <v>28</v>
      </c>
      <c r="AC12" s="76">
        <v>29</v>
      </c>
    </row>
    <row r="13" spans="1:29" s="73" customFormat="1" ht="24" customHeight="1" x14ac:dyDescent="0.2">
      <c r="A13" s="95" t="s">
        <v>117</v>
      </c>
      <c r="B13" s="95"/>
      <c r="C13" s="81">
        <f>C26+C38+C56</f>
        <v>97439769.36999999</v>
      </c>
      <c r="D13" s="81">
        <f>D26+D38+D56</f>
        <v>3812034.4499999997</v>
      </c>
      <c r="E13" s="81">
        <f>E38</f>
        <v>856928.53</v>
      </c>
      <c r="F13" s="81">
        <f>F38</f>
        <v>2200485.1</v>
      </c>
      <c r="G13" s="81">
        <f>G38</f>
        <v>278104.32000000001</v>
      </c>
      <c r="H13" s="81">
        <f>H38</f>
        <v>219698.5</v>
      </c>
      <c r="I13" s="81">
        <v>0</v>
      </c>
      <c r="J13" s="81">
        <f>J38</f>
        <v>256818</v>
      </c>
      <c r="K13" s="82">
        <f>K26+K38+K56</f>
        <v>2</v>
      </c>
      <c r="L13" s="81">
        <f>L26+L38+L56</f>
        <v>4106000.74</v>
      </c>
      <c r="M13" s="83" t="s">
        <v>28</v>
      </c>
      <c r="N13" s="81">
        <f>N26+N38+N56</f>
        <v>22265.86</v>
      </c>
      <c r="O13" s="81">
        <f>O26+O38+O56</f>
        <v>85097086.339999989</v>
      </c>
      <c r="P13" s="81">
        <f>P26+P38+P56</f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1">
        <f>AA26+AA38+AA56</f>
        <v>2949651.1</v>
      </c>
      <c r="AB13" s="81">
        <f>AB26+AB38+AB56</f>
        <v>1474996.74</v>
      </c>
      <c r="AC13" s="81">
        <v>0</v>
      </c>
    </row>
    <row r="14" spans="1:29" ht="12" customHeight="1" x14ac:dyDescent="0.2">
      <c r="A14" s="116" t="s">
        <v>65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</row>
    <row r="15" spans="1:29" ht="12" customHeight="1" x14ac:dyDescent="0.2">
      <c r="A15" s="99" t="s">
        <v>21</v>
      </c>
      <c r="B15" s="99"/>
      <c r="C15" s="99"/>
      <c r="D15" s="99"/>
      <c r="E15" s="99"/>
      <c r="F15" s="115"/>
      <c r="G15" s="115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</row>
    <row r="16" spans="1:29" ht="12" customHeight="1" x14ac:dyDescent="0.2">
      <c r="A16" s="50">
        <v>1</v>
      </c>
      <c r="B16" s="51" t="s">
        <v>67</v>
      </c>
      <c r="C16" s="59">
        <f t="shared" ref="C16:C23" si="0">O16+AA16+AB16</f>
        <v>4092677.86</v>
      </c>
      <c r="D16" s="60">
        <v>0</v>
      </c>
      <c r="E16" s="59">
        <v>0</v>
      </c>
      <c r="F16" s="59">
        <v>0</v>
      </c>
      <c r="G16" s="59">
        <v>0</v>
      </c>
      <c r="H16" s="60">
        <v>0</v>
      </c>
      <c r="I16" s="60">
        <v>0</v>
      </c>
      <c r="J16" s="60">
        <v>0</v>
      </c>
      <c r="K16" s="84">
        <v>0</v>
      </c>
      <c r="L16" s="60">
        <v>0</v>
      </c>
      <c r="M16" s="85" t="s">
        <v>38</v>
      </c>
      <c r="N16" s="60">
        <v>1085</v>
      </c>
      <c r="O16" s="60">
        <v>3878398.6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75">
        <v>142852.84</v>
      </c>
      <c r="AB16" s="75">
        <v>71426.42</v>
      </c>
      <c r="AC16" s="75">
        <v>0</v>
      </c>
    </row>
    <row r="17" spans="1:29" ht="12" customHeight="1" x14ac:dyDescent="0.2">
      <c r="A17" s="50">
        <v>2</v>
      </c>
      <c r="B17" s="62" t="s">
        <v>80</v>
      </c>
      <c r="C17" s="59">
        <f t="shared" si="0"/>
        <v>1618235.06</v>
      </c>
      <c r="D17" s="60">
        <v>0</v>
      </c>
      <c r="E17" s="59">
        <v>0</v>
      </c>
      <c r="F17" s="59">
        <v>0</v>
      </c>
      <c r="G17" s="59">
        <v>0</v>
      </c>
      <c r="H17" s="60">
        <v>0</v>
      </c>
      <c r="I17" s="60">
        <v>0</v>
      </c>
      <c r="J17" s="60">
        <v>0</v>
      </c>
      <c r="K17" s="84">
        <v>0</v>
      </c>
      <c r="L17" s="60">
        <v>0</v>
      </c>
      <c r="M17" s="85" t="s">
        <v>37</v>
      </c>
      <c r="N17" s="60">
        <v>372.9</v>
      </c>
      <c r="O17" s="60">
        <v>1541238.6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75">
        <v>51330.97</v>
      </c>
      <c r="AB17" s="75">
        <v>25665.49</v>
      </c>
      <c r="AC17" s="75">
        <v>0</v>
      </c>
    </row>
    <row r="18" spans="1:29" ht="12" customHeight="1" x14ac:dyDescent="0.2">
      <c r="A18" s="50">
        <v>3</v>
      </c>
      <c r="B18" s="62" t="s">
        <v>86</v>
      </c>
      <c r="C18" s="59">
        <f t="shared" si="0"/>
        <v>4139858.8999999994</v>
      </c>
      <c r="D18" s="60">
        <v>0</v>
      </c>
      <c r="E18" s="59">
        <v>0</v>
      </c>
      <c r="F18" s="59">
        <v>0</v>
      </c>
      <c r="G18" s="59">
        <v>0</v>
      </c>
      <c r="H18" s="60">
        <v>0</v>
      </c>
      <c r="I18" s="60">
        <v>0</v>
      </c>
      <c r="J18" s="60">
        <v>0</v>
      </c>
      <c r="K18" s="84">
        <v>0</v>
      </c>
      <c r="L18" s="60">
        <v>0</v>
      </c>
      <c r="M18" s="85" t="s">
        <v>37</v>
      </c>
      <c r="N18" s="60">
        <v>901.3</v>
      </c>
      <c r="O18" s="60">
        <v>3991873.32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75">
        <v>98657.05</v>
      </c>
      <c r="AB18" s="75">
        <v>49328.53</v>
      </c>
      <c r="AC18" s="75">
        <v>0</v>
      </c>
    </row>
    <row r="19" spans="1:29" ht="12" customHeight="1" x14ac:dyDescent="0.2">
      <c r="A19" s="50">
        <v>4</v>
      </c>
      <c r="B19" s="62" t="s">
        <v>87</v>
      </c>
      <c r="C19" s="59">
        <f t="shared" si="0"/>
        <v>4412771.5100000007</v>
      </c>
      <c r="D19" s="60">
        <v>0</v>
      </c>
      <c r="E19" s="59">
        <v>0</v>
      </c>
      <c r="F19" s="59">
        <v>0</v>
      </c>
      <c r="G19" s="59">
        <v>0</v>
      </c>
      <c r="H19" s="60">
        <v>0</v>
      </c>
      <c r="I19" s="60">
        <v>0</v>
      </c>
      <c r="J19" s="60">
        <v>0</v>
      </c>
      <c r="K19" s="84">
        <v>0</v>
      </c>
      <c r="L19" s="60">
        <v>0</v>
      </c>
      <c r="M19" s="85" t="s">
        <v>37</v>
      </c>
      <c r="N19" s="60">
        <v>1056.0999999999999</v>
      </c>
      <c r="O19" s="60">
        <v>4233009.32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75">
        <v>119841.46</v>
      </c>
      <c r="AB19" s="75">
        <v>59920.73</v>
      </c>
      <c r="AC19" s="75">
        <v>0</v>
      </c>
    </row>
    <row r="20" spans="1:29" ht="12" customHeight="1" x14ac:dyDescent="0.2">
      <c r="A20" s="50">
        <v>5</v>
      </c>
      <c r="B20" s="62" t="s">
        <v>88</v>
      </c>
      <c r="C20" s="59">
        <f t="shared" si="0"/>
        <v>7024434.7000000002</v>
      </c>
      <c r="D20" s="60">
        <v>0</v>
      </c>
      <c r="E20" s="59">
        <v>0</v>
      </c>
      <c r="F20" s="59">
        <v>0</v>
      </c>
      <c r="G20" s="59">
        <v>0</v>
      </c>
      <c r="H20" s="60">
        <v>0</v>
      </c>
      <c r="I20" s="60">
        <v>0</v>
      </c>
      <c r="J20" s="60">
        <v>0</v>
      </c>
      <c r="K20" s="84">
        <v>0</v>
      </c>
      <c r="L20" s="60">
        <v>0</v>
      </c>
      <c r="M20" s="85" t="s">
        <v>112</v>
      </c>
      <c r="N20" s="60">
        <v>1838.86</v>
      </c>
      <c r="O20" s="60">
        <v>6707550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75">
        <v>211256.47</v>
      </c>
      <c r="AB20" s="75">
        <v>105628.23</v>
      </c>
      <c r="AC20" s="75">
        <v>0</v>
      </c>
    </row>
    <row r="21" spans="1:29" ht="12" customHeight="1" x14ac:dyDescent="0.2">
      <c r="A21" s="50">
        <v>6</v>
      </c>
      <c r="B21" s="62" t="s">
        <v>98</v>
      </c>
      <c r="C21" s="59">
        <f t="shared" si="0"/>
        <v>4186620.7899999996</v>
      </c>
      <c r="D21" s="60">
        <v>0</v>
      </c>
      <c r="E21" s="86">
        <v>0</v>
      </c>
      <c r="F21" s="86">
        <v>0</v>
      </c>
      <c r="G21" s="86">
        <v>0</v>
      </c>
      <c r="H21" s="60">
        <v>0</v>
      </c>
      <c r="I21" s="60">
        <v>0</v>
      </c>
      <c r="J21" s="60">
        <v>0</v>
      </c>
      <c r="K21" s="84">
        <v>0</v>
      </c>
      <c r="L21" s="60">
        <v>0</v>
      </c>
      <c r="M21" s="87" t="s">
        <v>38</v>
      </c>
      <c r="N21" s="75">
        <v>1170</v>
      </c>
      <c r="O21" s="60">
        <v>3999474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124764.53</v>
      </c>
      <c r="AB21" s="75">
        <v>62382.26</v>
      </c>
      <c r="AC21" s="75">
        <v>0</v>
      </c>
    </row>
    <row r="22" spans="1:29" ht="12" customHeight="1" x14ac:dyDescent="0.2">
      <c r="A22" s="50">
        <v>7</v>
      </c>
      <c r="B22" s="62" t="s">
        <v>99</v>
      </c>
      <c r="C22" s="59">
        <f t="shared" si="0"/>
        <v>3429519.94</v>
      </c>
      <c r="D22" s="60">
        <v>0</v>
      </c>
      <c r="E22" s="86">
        <v>0</v>
      </c>
      <c r="F22" s="86">
        <v>0</v>
      </c>
      <c r="G22" s="86">
        <v>0</v>
      </c>
      <c r="H22" s="60">
        <v>0</v>
      </c>
      <c r="I22" s="60">
        <v>0</v>
      </c>
      <c r="J22" s="60">
        <v>0</v>
      </c>
      <c r="K22" s="84">
        <v>0</v>
      </c>
      <c r="L22" s="60">
        <v>0</v>
      </c>
      <c r="M22" s="87" t="s">
        <v>37</v>
      </c>
      <c r="N22" s="75">
        <v>932.2</v>
      </c>
      <c r="O22" s="60">
        <v>3245563.6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122637.56</v>
      </c>
      <c r="AB22" s="75">
        <v>61318.78</v>
      </c>
      <c r="AC22" s="75">
        <v>0</v>
      </c>
    </row>
    <row r="23" spans="1:29" ht="12" customHeight="1" x14ac:dyDescent="0.2">
      <c r="A23" s="50">
        <v>8</v>
      </c>
      <c r="B23" s="62" t="s">
        <v>101</v>
      </c>
      <c r="C23" s="59">
        <f t="shared" si="0"/>
        <v>3323574.92</v>
      </c>
      <c r="D23" s="60">
        <v>0</v>
      </c>
      <c r="E23" s="86">
        <v>0</v>
      </c>
      <c r="F23" s="86">
        <v>0</v>
      </c>
      <c r="G23" s="86">
        <v>0</v>
      </c>
      <c r="H23" s="60">
        <v>0</v>
      </c>
      <c r="I23" s="60">
        <v>0</v>
      </c>
      <c r="J23" s="60">
        <v>0</v>
      </c>
      <c r="K23" s="84">
        <v>0</v>
      </c>
      <c r="L23" s="60">
        <v>0</v>
      </c>
      <c r="M23" s="87" t="s">
        <v>38</v>
      </c>
      <c r="N23" s="75">
        <v>824</v>
      </c>
      <c r="O23" s="60">
        <v>3151112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114975.28</v>
      </c>
      <c r="AB23" s="75">
        <v>57487.64</v>
      </c>
      <c r="AC23" s="75">
        <v>0</v>
      </c>
    </row>
    <row r="24" spans="1:29" ht="12" customHeight="1" x14ac:dyDescent="0.2">
      <c r="A24" s="50">
        <v>9</v>
      </c>
      <c r="B24" s="44" t="s">
        <v>110</v>
      </c>
      <c r="C24" s="59">
        <f>L24+AA24+AB24</f>
        <v>1842392.07</v>
      </c>
      <c r="D24" s="60">
        <v>0</v>
      </c>
      <c r="E24" s="86">
        <v>0</v>
      </c>
      <c r="F24" s="86">
        <v>0</v>
      </c>
      <c r="G24" s="86">
        <v>0</v>
      </c>
      <c r="H24" s="60">
        <v>0</v>
      </c>
      <c r="I24" s="60">
        <v>0</v>
      </c>
      <c r="J24" s="60">
        <v>0</v>
      </c>
      <c r="K24" s="84">
        <v>1</v>
      </c>
      <c r="L24" s="60">
        <v>1740516.34</v>
      </c>
      <c r="M24" s="87"/>
      <c r="N24" s="75">
        <v>0</v>
      </c>
      <c r="O24" s="60">
        <f>ROUND(IF(M24="СК",3856.74,3886.86)*N24,2)</f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67803.009999999995</v>
      </c>
      <c r="AB24" s="75">
        <v>34072.720000000001</v>
      </c>
      <c r="AC24" s="75">
        <v>0</v>
      </c>
    </row>
    <row r="25" spans="1:29" ht="12" customHeight="1" x14ac:dyDescent="0.2">
      <c r="A25" s="50">
        <v>10</v>
      </c>
      <c r="B25" s="44" t="s">
        <v>111</v>
      </c>
      <c r="C25" s="59">
        <f>L25+AA25+AB25</f>
        <v>2468216.23</v>
      </c>
      <c r="D25" s="60">
        <v>0</v>
      </c>
      <c r="E25" s="86">
        <v>0</v>
      </c>
      <c r="F25" s="86">
        <v>0</v>
      </c>
      <c r="G25" s="86">
        <v>0</v>
      </c>
      <c r="H25" s="60">
        <v>0</v>
      </c>
      <c r="I25" s="60">
        <v>0</v>
      </c>
      <c r="J25" s="60">
        <v>0</v>
      </c>
      <c r="K25" s="84">
        <v>1</v>
      </c>
      <c r="L25" s="60">
        <v>2365484.4</v>
      </c>
      <c r="M25" s="87"/>
      <c r="N25" s="75">
        <v>0</v>
      </c>
      <c r="O25" s="60">
        <f>ROUND(IF(M25="СК",3856.74,3886.86)*N25,2)</f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68487.89</v>
      </c>
      <c r="AB25" s="75">
        <v>34243.94</v>
      </c>
      <c r="AC25" s="75">
        <v>0</v>
      </c>
    </row>
    <row r="26" spans="1:29" ht="24" customHeight="1" x14ac:dyDescent="0.2">
      <c r="A26" s="114" t="s">
        <v>22</v>
      </c>
      <c r="B26" s="114"/>
      <c r="C26" s="88">
        <f t="shared" ref="C26:L26" si="1">ROUND(SUM(C16:C25),2)</f>
        <v>36538301.979999997</v>
      </c>
      <c r="D26" s="88">
        <v>0</v>
      </c>
      <c r="E26" s="88">
        <f t="shared" si="1"/>
        <v>0</v>
      </c>
      <c r="F26" s="88">
        <f t="shared" si="1"/>
        <v>0</v>
      </c>
      <c r="G26" s="88">
        <f t="shared" si="1"/>
        <v>0</v>
      </c>
      <c r="H26" s="88">
        <f t="shared" si="1"/>
        <v>0</v>
      </c>
      <c r="I26" s="88">
        <f t="shared" si="1"/>
        <v>0</v>
      </c>
      <c r="J26" s="88">
        <f t="shared" si="1"/>
        <v>0</v>
      </c>
      <c r="K26" s="89">
        <f t="shared" si="1"/>
        <v>2</v>
      </c>
      <c r="L26" s="88">
        <f t="shared" si="1"/>
        <v>4106000.74</v>
      </c>
      <c r="M26" s="88" t="s">
        <v>28</v>
      </c>
      <c r="N26" s="88">
        <f t="shared" ref="N26:AC26" si="2">ROUND(SUM(N16:N25),2)</f>
        <v>8180.36</v>
      </c>
      <c r="O26" s="88">
        <f t="shared" si="2"/>
        <v>30748219.440000001</v>
      </c>
      <c r="P26" s="88">
        <f t="shared" si="2"/>
        <v>0</v>
      </c>
      <c r="Q26" s="88">
        <f t="shared" si="2"/>
        <v>0</v>
      </c>
      <c r="R26" s="88">
        <f t="shared" si="2"/>
        <v>0</v>
      </c>
      <c r="S26" s="88">
        <f t="shared" si="2"/>
        <v>0</v>
      </c>
      <c r="T26" s="88">
        <f t="shared" si="2"/>
        <v>0</v>
      </c>
      <c r="U26" s="88">
        <f t="shared" si="2"/>
        <v>0</v>
      </c>
      <c r="V26" s="88">
        <f t="shared" si="2"/>
        <v>0</v>
      </c>
      <c r="W26" s="88">
        <f t="shared" si="2"/>
        <v>0</v>
      </c>
      <c r="X26" s="88">
        <f t="shared" si="2"/>
        <v>0</v>
      </c>
      <c r="Y26" s="88">
        <f t="shared" si="2"/>
        <v>0</v>
      </c>
      <c r="Z26" s="88">
        <f t="shared" si="2"/>
        <v>0</v>
      </c>
      <c r="AA26" s="88">
        <f t="shared" si="2"/>
        <v>1122607.06</v>
      </c>
      <c r="AB26" s="88">
        <f t="shared" si="2"/>
        <v>561474.74</v>
      </c>
      <c r="AC26" s="88">
        <f t="shared" si="2"/>
        <v>0</v>
      </c>
    </row>
    <row r="27" spans="1:29" ht="12" customHeight="1" x14ac:dyDescent="0.2">
      <c r="A27" s="96" t="s">
        <v>68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/>
    </row>
    <row r="28" spans="1:29" ht="12" customHeight="1" x14ac:dyDescent="0.2">
      <c r="A28" s="96" t="s">
        <v>21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8"/>
    </row>
    <row r="29" spans="1:29" ht="12" customHeight="1" x14ac:dyDescent="0.2">
      <c r="A29" s="50">
        <v>1</v>
      </c>
      <c r="B29" s="62" t="s">
        <v>71</v>
      </c>
      <c r="C29" s="59">
        <f t="shared" ref="C29:C35" si="3">O29+AA29+AB29</f>
        <v>4803357.6500000004</v>
      </c>
      <c r="D29" s="60">
        <v>0</v>
      </c>
      <c r="E29" s="86">
        <v>0</v>
      </c>
      <c r="F29" s="86">
        <v>0</v>
      </c>
      <c r="G29" s="86">
        <v>0</v>
      </c>
      <c r="H29" s="60">
        <v>0</v>
      </c>
      <c r="I29" s="60">
        <v>0</v>
      </c>
      <c r="J29" s="60">
        <v>0</v>
      </c>
      <c r="K29" s="84">
        <v>0</v>
      </c>
      <c r="L29" s="60">
        <v>0</v>
      </c>
      <c r="M29" s="87" t="s">
        <v>38</v>
      </c>
      <c r="N29" s="75">
        <v>1189.4000000000001</v>
      </c>
      <c r="O29" s="60">
        <f t="shared" ref="O29:O35" si="4">ROUND(IF(M29="СК",3856.74,3886.86)*N29,2)</f>
        <v>4587206.5599999996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f t="shared" ref="AA29:AA35" si="5">ROUND(O29/95.5*3,2)</f>
        <v>144100.73000000001</v>
      </c>
      <c r="AB29" s="75">
        <f t="shared" ref="AB29:AB35" si="6">ROUND(O29/95.5*1.5,2)</f>
        <v>72050.36</v>
      </c>
      <c r="AC29" s="75">
        <v>0</v>
      </c>
    </row>
    <row r="30" spans="1:29" ht="12" customHeight="1" x14ac:dyDescent="0.2">
      <c r="A30" s="50">
        <v>2</v>
      </c>
      <c r="B30" s="62" t="s">
        <v>72</v>
      </c>
      <c r="C30" s="59">
        <f t="shared" si="3"/>
        <v>3084584.2999999993</v>
      </c>
      <c r="D30" s="60">
        <v>0</v>
      </c>
      <c r="E30" s="86">
        <v>0</v>
      </c>
      <c r="F30" s="86">
        <v>0</v>
      </c>
      <c r="G30" s="86">
        <v>0</v>
      </c>
      <c r="H30" s="60">
        <v>0</v>
      </c>
      <c r="I30" s="60">
        <v>0</v>
      </c>
      <c r="J30" s="60">
        <v>0</v>
      </c>
      <c r="K30" s="84">
        <v>0</v>
      </c>
      <c r="L30" s="60">
        <v>0</v>
      </c>
      <c r="M30" s="87" t="s">
        <v>38</v>
      </c>
      <c r="N30" s="75">
        <v>763.8</v>
      </c>
      <c r="O30" s="60">
        <f t="shared" si="4"/>
        <v>2945778.01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f t="shared" si="5"/>
        <v>92537.53</v>
      </c>
      <c r="AB30" s="75">
        <f t="shared" si="6"/>
        <v>46268.76</v>
      </c>
      <c r="AC30" s="75">
        <v>0</v>
      </c>
    </row>
    <row r="31" spans="1:29" ht="12" customHeight="1" x14ac:dyDescent="0.2">
      <c r="A31" s="50">
        <v>3</v>
      </c>
      <c r="B31" s="62" t="s">
        <v>90</v>
      </c>
      <c r="C31" s="59">
        <f t="shared" si="3"/>
        <v>2457409.73</v>
      </c>
      <c r="D31" s="60">
        <v>0</v>
      </c>
      <c r="E31" s="86">
        <v>0</v>
      </c>
      <c r="F31" s="86">
        <v>0</v>
      </c>
      <c r="G31" s="86">
        <v>0</v>
      </c>
      <c r="H31" s="60">
        <v>0</v>
      </c>
      <c r="I31" s="60">
        <v>0</v>
      </c>
      <c r="J31" s="60">
        <v>0</v>
      </c>
      <c r="K31" s="84">
        <v>0</v>
      </c>
      <c r="L31" s="60">
        <v>0</v>
      </c>
      <c r="M31" s="87" t="s">
        <v>38</v>
      </c>
      <c r="N31" s="75">
        <v>608.5</v>
      </c>
      <c r="O31" s="60">
        <f t="shared" si="4"/>
        <v>2346826.29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f t="shared" si="5"/>
        <v>73722.289999999994</v>
      </c>
      <c r="AB31" s="75">
        <f t="shared" si="6"/>
        <v>36861.15</v>
      </c>
      <c r="AC31" s="75">
        <v>0</v>
      </c>
    </row>
    <row r="32" spans="1:29" ht="12" customHeight="1" x14ac:dyDescent="0.2">
      <c r="A32" s="50">
        <v>4</v>
      </c>
      <c r="B32" s="62" t="s">
        <v>91</v>
      </c>
      <c r="C32" s="59">
        <f t="shared" si="3"/>
        <v>2405717.2999999998</v>
      </c>
      <c r="D32" s="60">
        <v>0</v>
      </c>
      <c r="E32" s="86">
        <v>0</v>
      </c>
      <c r="F32" s="86">
        <v>0</v>
      </c>
      <c r="G32" s="86">
        <v>0</v>
      </c>
      <c r="H32" s="60">
        <v>0</v>
      </c>
      <c r="I32" s="60">
        <v>0</v>
      </c>
      <c r="J32" s="60">
        <v>0</v>
      </c>
      <c r="K32" s="84">
        <v>0</v>
      </c>
      <c r="L32" s="60">
        <v>0</v>
      </c>
      <c r="M32" s="87" t="s">
        <v>38</v>
      </c>
      <c r="N32" s="75">
        <v>595.70000000000005</v>
      </c>
      <c r="O32" s="60">
        <f t="shared" si="4"/>
        <v>2297460.02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f t="shared" si="5"/>
        <v>72171.520000000004</v>
      </c>
      <c r="AB32" s="75">
        <f t="shared" si="6"/>
        <v>36085.760000000002</v>
      </c>
      <c r="AC32" s="75">
        <v>0</v>
      </c>
    </row>
    <row r="33" spans="1:29" ht="12" customHeight="1" x14ac:dyDescent="0.2">
      <c r="A33" s="50">
        <v>5</v>
      </c>
      <c r="B33" s="62" t="s">
        <v>94</v>
      </c>
      <c r="C33" s="59">
        <f t="shared" si="3"/>
        <v>3345141.6</v>
      </c>
      <c r="D33" s="60">
        <v>0</v>
      </c>
      <c r="E33" s="86">
        <v>0</v>
      </c>
      <c r="F33" s="86">
        <v>0</v>
      </c>
      <c r="G33" s="86">
        <v>0</v>
      </c>
      <c r="H33" s="60">
        <v>0</v>
      </c>
      <c r="I33" s="60">
        <v>0</v>
      </c>
      <c r="J33" s="60">
        <v>0</v>
      </c>
      <c r="K33" s="84">
        <v>0</v>
      </c>
      <c r="L33" s="60">
        <v>0</v>
      </c>
      <c r="M33" s="87" t="s">
        <v>37</v>
      </c>
      <c r="N33" s="75">
        <v>821.9</v>
      </c>
      <c r="O33" s="60">
        <f t="shared" si="4"/>
        <v>3194610.23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f t="shared" si="5"/>
        <v>100354.25</v>
      </c>
      <c r="AB33" s="75">
        <f t="shared" si="6"/>
        <v>50177.120000000003</v>
      </c>
      <c r="AC33" s="75">
        <v>0</v>
      </c>
    </row>
    <row r="34" spans="1:29" ht="12" customHeight="1" x14ac:dyDescent="0.2">
      <c r="A34" s="50">
        <v>6</v>
      </c>
      <c r="B34" s="62" t="s">
        <v>97</v>
      </c>
      <c r="C34" s="59">
        <f t="shared" si="3"/>
        <v>3617258.6599999997</v>
      </c>
      <c r="D34" s="60">
        <v>0</v>
      </c>
      <c r="E34" s="86">
        <v>0</v>
      </c>
      <c r="F34" s="86">
        <v>0</v>
      </c>
      <c r="G34" s="86">
        <v>0</v>
      </c>
      <c r="H34" s="60">
        <v>0</v>
      </c>
      <c r="I34" s="60">
        <v>0</v>
      </c>
      <c r="J34" s="60">
        <v>0</v>
      </c>
      <c r="K34" s="84">
        <v>0</v>
      </c>
      <c r="L34" s="60">
        <v>0</v>
      </c>
      <c r="M34" s="87" t="s">
        <v>38</v>
      </c>
      <c r="N34" s="75">
        <v>895.7</v>
      </c>
      <c r="O34" s="60">
        <f t="shared" si="4"/>
        <v>3454482.02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f t="shared" si="5"/>
        <v>108517.75999999999</v>
      </c>
      <c r="AB34" s="75">
        <f t="shared" si="6"/>
        <v>54258.879999999997</v>
      </c>
      <c r="AC34" s="75">
        <v>0</v>
      </c>
    </row>
    <row r="35" spans="1:29" ht="12" customHeight="1" x14ac:dyDescent="0.2">
      <c r="A35" s="50">
        <v>7</v>
      </c>
      <c r="B35" s="62" t="s">
        <v>79</v>
      </c>
      <c r="C35" s="59">
        <f t="shared" si="3"/>
        <v>4805780.7299999995</v>
      </c>
      <c r="D35" s="60">
        <v>0</v>
      </c>
      <c r="E35" s="59">
        <v>0</v>
      </c>
      <c r="F35" s="59">
        <v>0</v>
      </c>
      <c r="G35" s="59">
        <v>0</v>
      </c>
      <c r="H35" s="60">
        <v>0</v>
      </c>
      <c r="I35" s="60">
        <v>0</v>
      </c>
      <c r="J35" s="60">
        <v>0</v>
      </c>
      <c r="K35" s="84">
        <v>0</v>
      </c>
      <c r="L35" s="60">
        <v>0</v>
      </c>
      <c r="M35" s="85" t="s">
        <v>38</v>
      </c>
      <c r="N35" s="60">
        <v>1190</v>
      </c>
      <c r="O35" s="60">
        <f t="shared" si="4"/>
        <v>4589520.5999999996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75">
        <f t="shared" si="5"/>
        <v>144173.42000000001</v>
      </c>
      <c r="AB35" s="75">
        <f t="shared" si="6"/>
        <v>72086.710000000006</v>
      </c>
      <c r="AC35" s="75">
        <v>0</v>
      </c>
    </row>
    <row r="36" spans="1:29" ht="12" customHeight="1" x14ac:dyDescent="0.2">
      <c r="A36" s="50">
        <v>8</v>
      </c>
      <c r="B36" s="62" t="s">
        <v>85</v>
      </c>
      <c r="C36" s="59">
        <f>D36+AB36+AA36</f>
        <v>3991659.11</v>
      </c>
      <c r="D36" s="60">
        <f>E36+F36+G36+H36+J36</f>
        <v>3812034.4499999997</v>
      </c>
      <c r="E36" s="59">
        <v>856928.53</v>
      </c>
      <c r="F36" s="59">
        <v>2200485.1</v>
      </c>
      <c r="G36" s="59">
        <v>278104.32000000001</v>
      </c>
      <c r="H36" s="60">
        <v>219698.5</v>
      </c>
      <c r="I36" s="60">
        <v>0</v>
      </c>
      <c r="J36" s="60">
        <v>256818</v>
      </c>
      <c r="K36" s="84">
        <v>0</v>
      </c>
      <c r="L36" s="60">
        <v>0</v>
      </c>
      <c r="M36" s="85"/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  <c r="V36" s="60">
        <v>0</v>
      </c>
      <c r="W36" s="60">
        <v>0</v>
      </c>
      <c r="X36" s="60">
        <v>0</v>
      </c>
      <c r="Y36" s="60">
        <v>0</v>
      </c>
      <c r="Z36" s="60">
        <v>0</v>
      </c>
      <c r="AA36" s="75">
        <v>119749.77</v>
      </c>
      <c r="AB36" s="75">
        <v>59874.89</v>
      </c>
      <c r="AC36" s="75">
        <v>0</v>
      </c>
    </row>
    <row r="37" spans="1:29" ht="12" customHeight="1" x14ac:dyDescent="0.2">
      <c r="A37" s="50">
        <v>9</v>
      </c>
      <c r="B37" s="62" t="s">
        <v>121</v>
      </c>
      <c r="C37" s="59">
        <f>O37+AA37+AB37</f>
        <v>2436409.6800000002</v>
      </c>
      <c r="D37" s="60">
        <v>0</v>
      </c>
      <c r="E37" s="59">
        <v>0</v>
      </c>
      <c r="F37" s="59">
        <v>0</v>
      </c>
      <c r="G37" s="59">
        <v>0</v>
      </c>
      <c r="H37" s="60">
        <v>0</v>
      </c>
      <c r="I37" s="60">
        <v>0</v>
      </c>
      <c r="J37" s="60">
        <v>0</v>
      </c>
      <c r="K37" s="84">
        <v>0</v>
      </c>
      <c r="L37" s="60">
        <v>0</v>
      </c>
      <c r="M37" s="85" t="s">
        <v>37</v>
      </c>
      <c r="N37" s="60">
        <v>603.29999999999995</v>
      </c>
      <c r="O37" s="60">
        <v>2326771.2400000002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93">
        <v>73092.289999999994</v>
      </c>
      <c r="AB37" s="93">
        <v>36546.15</v>
      </c>
      <c r="AC37" s="93">
        <v>0</v>
      </c>
    </row>
    <row r="38" spans="1:29" ht="24" customHeight="1" x14ac:dyDescent="0.2">
      <c r="A38" s="95" t="s">
        <v>22</v>
      </c>
      <c r="B38" s="95"/>
      <c r="C38" s="60">
        <f t="shared" ref="C38:L38" si="7">SUM(C29:C37)</f>
        <v>30947318.759999998</v>
      </c>
      <c r="D38" s="60">
        <f t="shared" si="7"/>
        <v>3812034.4499999997</v>
      </c>
      <c r="E38" s="60">
        <f t="shared" si="7"/>
        <v>856928.53</v>
      </c>
      <c r="F38" s="60">
        <f t="shared" si="7"/>
        <v>2200485.1</v>
      </c>
      <c r="G38" s="60">
        <f t="shared" si="7"/>
        <v>278104.32000000001</v>
      </c>
      <c r="H38" s="60">
        <f t="shared" si="7"/>
        <v>219698.5</v>
      </c>
      <c r="I38" s="60">
        <f t="shared" si="7"/>
        <v>0</v>
      </c>
      <c r="J38" s="60">
        <f t="shared" si="7"/>
        <v>256818</v>
      </c>
      <c r="K38" s="84">
        <f t="shared" si="7"/>
        <v>0</v>
      </c>
      <c r="L38" s="60">
        <f t="shared" si="7"/>
        <v>0</v>
      </c>
      <c r="M38" s="69" t="s">
        <v>28</v>
      </c>
      <c r="N38" s="60">
        <f>SUM(N29:N37)</f>
        <v>6668.3</v>
      </c>
      <c r="O38" s="60">
        <f>O29+O30+O31+O32+O33+O34+O35+O36+O37</f>
        <v>25742654.969999999</v>
      </c>
      <c r="P38" s="60">
        <f t="shared" ref="P38:Z38" si="8">SUM(P29:P37)</f>
        <v>0</v>
      </c>
      <c r="Q38" s="60">
        <f t="shared" si="8"/>
        <v>0</v>
      </c>
      <c r="R38" s="60">
        <f t="shared" si="8"/>
        <v>0</v>
      </c>
      <c r="S38" s="60">
        <f t="shared" si="8"/>
        <v>0</v>
      </c>
      <c r="T38" s="60">
        <f t="shared" si="8"/>
        <v>0</v>
      </c>
      <c r="U38" s="60">
        <f t="shared" si="8"/>
        <v>0</v>
      </c>
      <c r="V38" s="60">
        <f t="shared" si="8"/>
        <v>0</v>
      </c>
      <c r="W38" s="60">
        <f t="shared" si="8"/>
        <v>0</v>
      </c>
      <c r="X38" s="60">
        <f t="shared" si="8"/>
        <v>0</v>
      </c>
      <c r="Y38" s="60">
        <f t="shared" si="8"/>
        <v>0</v>
      </c>
      <c r="Z38" s="60">
        <f t="shared" si="8"/>
        <v>0</v>
      </c>
      <c r="AA38" s="60">
        <f>AA29+AA30+AA31+AA32+AA33+AA34+AA35+AA36+AA37</f>
        <v>928419.56</v>
      </c>
      <c r="AB38" s="60">
        <f>AB29+AB30+AB31+AB32+AB33+AB34+AB35+AB36+AB37</f>
        <v>464209.78</v>
      </c>
      <c r="AC38" s="60">
        <f>SUM(AC29:AC37)</f>
        <v>0</v>
      </c>
    </row>
    <row r="39" spans="1:29" ht="12" customHeight="1" x14ac:dyDescent="0.2">
      <c r="A39" s="96" t="s">
        <v>74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0" spans="1:29" ht="12" customHeight="1" x14ac:dyDescent="0.2">
      <c r="A40" s="96" t="s">
        <v>21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8"/>
    </row>
    <row r="41" spans="1:29" ht="12" customHeight="1" x14ac:dyDescent="0.2">
      <c r="A41" s="50">
        <v>1</v>
      </c>
      <c r="B41" s="62" t="s">
        <v>76</v>
      </c>
      <c r="C41" s="59">
        <f t="shared" ref="C41:C55" si="9">O41+AA41+AB41</f>
        <v>2217120.69</v>
      </c>
      <c r="D41" s="60">
        <v>0</v>
      </c>
      <c r="E41" s="86">
        <v>0</v>
      </c>
      <c r="F41" s="86">
        <v>0</v>
      </c>
      <c r="G41" s="86">
        <v>0</v>
      </c>
      <c r="H41" s="60">
        <v>0</v>
      </c>
      <c r="I41" s="60">
        <v>0</v>
      </c>
      <c r="J41" s="60">
        <v>0</v>
      </c>
      <c r="K41" s="84">
        <v>0</v>
      </c>
      <c r="L41" s="60">
        <v>0</v>
      </c>
      <c r="M41" s="87" t="s">
        <v>38</v>
      </c>
      <c r="N41" s="75">
        <v>549</v>
      </c>
      <c r="O41" s="60">
        <f t="shared" ref="O41:O55" si="10">ROUND(IF(M41="СК",3856.74,3886.86)*N41,2)</f>
        <v>2117350.2599999998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f t="shared" ref="AA41:AA55" si="11">ROUND(O41/95.5*3,2)</f>
        <v>66513.62</v>
      </c>
      <c r="AB41" s="75">
        <f t="shared" ref="AB41:AB55" si="12">ROUND(O41/95.5*1.5,2)</f>
        <v>33256.81</v>
      </c>
      <c r="AC41" s="75">
        <v>0</v>
      </c>
    </row>
    <row r="42" spans="1:29" ht="12" customHeight="1" x14ac:dyDescent="0.2">
      <c r="A42" s="50">
        <v>2</v>
      </c>
      <c r="B42" s="62" t="s">
        <v>77</v>
      </c>
      <c r="C42" s="59">
        <f t="shared" si="9"/>
        <v>2310005.5299999998</v>
      </c>
      <c r="D42" s="60">
        <v>0</v>
      </c>
      <c r="E42" s="86">
        <v>0</v>
      </c>
      <c r="F42" s="86">
        <v>0</v>
      </c>
      <c r="G42" s="86">
        <v>0</v>
      </c>
      <c r="H42" s="60">
        <v>0</v>
      </c>
      <c r="I42" s="60">
        <v>0</v>
      </c>
      <c r="J42" s="60">
        <v>0</v>
      </c>
      <c r="K42" s="84">
        <v>0</v>
      </c>
      <c r="L42" s="60">
        <v>0</v>
      </c>
      <c r="M42" s="87" t="s">
        <v>38</v>
      </c>
      <c r="N42" s="75">
        <v>572</v>
      </c>
      <c r="O42" s="60">
        <f t="shared" si="10"/>
        <v>2206055.2799999998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f t="shared" si="11"/>
        <v>69300.17</v>
      </c>
      <c r="AB42" s="75">
        <f t="shared" si="12"/>
        <v>34650.080000000002</v>
      </c>
      <c r="AC42" s="75">
        <v>0</v>
      </c>
    </row>
    <row r="43" spans="1:29" ht="12" customHeight="1" x14ac:dyDescent="0.2">
      <c r="A43" s="50">
        <v>3</v>
      </c>
      <c r="B43" s="62" t="s">
        <v>78</v>
      </c>
      <c r="C43" s="59">
        <f t="shared" si="9"/>
        <v>2310005.5299999998</v>
      </c>
      <c r="D43" s="60">
        <v>0</v>
      </c>
      <c r="E43" s="86">
        <v>0</v>
      </c>
      <c r="F43" s="86">
        <v>0</v>
      </c>
      <c r="G43" s="86">
        <v>0</v>
      </c>
      <c r="H43" s="60">
        <v>0</v>
      </c>
      <c r="I43" s="60">
        <v>0</v>
      </c>
      <c r="J43" s="60">
        <v>0</v>
      </c>
      <c r="K43" s="84">
        <v>0</v>
      </c>
      <c r="L43" s="60">
        <v>0</v>
      </c>
      <c r="M43" s="87" t="s">
        <v>38</v>
      </c>
      <c r="N43" s="75">
        <v>572</v>
      </c>
      <c r="O43" s="60">
        <f t="shared" si="10"/>
        <v>2206055.2799999998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f t="shared" si="11"/>
        <v>69300.17</v>
      </c>
      <c r="AB43" s="75">
        <f t="shared" si="12"/>
        <v>34650.080000000002</v>
      </c>
      <c r="AC43" s="75">
        <v>0</v>
      </c>
    </row>
    <row r="44" spans="1:29" ht="12" customHeight="1" x14ac:dyDescent="0.2">
      <c r="A44" s="50">
        <v>4</v>
      </c>
      <c r="B44" s="62" t="s">
        <v>70</v>
      </c>
      <c r="C44" s="59">
        <f t="shared" si="9"/>
        <v>1453849.63</v>
      </c>
      <c r="D44" s="60">
        <v>0</v>
      </c>
      <c r="E44" s="86">
        <v>0</v>
      </c>
      <c r="F44" s="86">
        <v>0</v>
      </c>
      <c r="G44" s="86">
        <v>0</v>
      </c>
      <c r="H44" s="60">
        <v>0</v>
      </c>
      <c r="I44" s="60">
        <v>0</v>
      </c>
      <c r="J44" s="60">
        <v>0</v>
      </c>
      <c r="K44" s="84">
        <v>0</v>
      </c>
      <c r="L44" s="60">
        <v>0</v>
      </c>
      <c r="M44" s="87" t="s">
        <v>38</v>
      </c>
      <c r="N44" s="75">
        <v>360</v>
      </c>
      <c r="O44" s="60">
        <f t="shared" si="10"/>
        <v>1388426.4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f t="shared" si="11"/>
        <v>43615.49</v>
      </c>
      <c r="AB44" s="75">
        <f t="shared" si="12"/>
        <v>21807.74</v>
      </c>
      <c r="AC44" s="75">
        <v>0</v>
      </c>
    </row>
    <row r="45" spans="1:29" ht="12" customHeight="1" x14ac:dyDescent="0.2">
      <c r="A45" s="50">
        <v>5</v>
      </c>
      <c r="B45" s="62" t="s">
        <v>73</v>
      </c>
      <c r="C45" s="59">
        <f t="shared" si="9"/>
        <v>2242563.0600000005</v>
      </c>
      <c r="D45" s="60">
        <v>0</v>
      </c>
      <c r="E45" s="86">
        <v>0</v>
      </c>
      <c r="F45" s="86">
        <v>0</v>
      </c>
      <c r="G45" s="86">
        <v>0</v>
      </c>
      <c r="H45" s="60">
        <v>0</v>
      </c>
      <c r="I45" s="60">
        <v>0</v>
      </c>
      <c r="J45" s="60">
        <v>0</v>
      </c>
      <c r="K45" s="84">
        <v>0</v>
      </c>
      <c r="L45" s="60">
        <v>0</v>
      </c>
      <c r="M45" s="87" t="s">
        <v>38</v>
      </c>
      <c r="N45" s="75">
        <v>555.29999999999995</v>
      </c>
      <c r="O45" s="60">
        <f t="shared" si="10"/>
        <v>2141647.7200000002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f t="shared" si="11"/>
        <v>67276.89</v>
      </c>
      <c r="AB45" s="75">
        <f t="shared" si="12"/>
        <v>33638.449999999997</v>
      </c>
      <c r="AC45" s="75">
        <v>0</v>
      </c>
    </row>
    <row r="46" spans="1:29" ht="12" customHeight="1" x14ac:dyDescent="0.2">
      <c r="A46" s="50">
        <v>6</v>
      </c>
      <c r="B46" s="62" t="s">
        <v>81</v>
      </c>
      <c r="C46" s="59">
        <f t="shared" si="9"/>
        <v>1392061.03</v>
      </c>
      <c r="D46" s="60">
        <v>0</v>
      </c>
      <c r="E46" s="86">
        <v>0</v>
      </c>
      <c r="F46" s="86">
        <v>0</v>
      </c>
      <c r="G46" s="86">
        <v>0</v>
      </c>
      <c r="H46" s="60">
        <v>0</v>
      </c>
      <c r="I46" s="60">
        <v>0</v>
      </c>
      <c r="J46" s="60">
        <v>0</v>
      </c>
      <c r="K46" s="84">
        <v>0</v>
      </c>
      <c r="L46" s="60">
        <v>0</v>
      </c>
      <c r="M46" s="87" t="s">
        <v>38</v>
      </c>
      <c r="N46" s="75">
        <v>344.7</v>
      </c>
      <c r="O46" s="60">
        <f t="shared" si="10"/>
        <v>1329418.28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  <c r="Y46" s="75">
        <v>0</v>
      </c>
      <c r="Z46" s="75">
        <v>0</v>
      </c>
      <c r="AA46" s="75">
        <f t="shared" si="11"/>
        <v>41761.83</v>
      </c>
      <c r="AB46" s="75">
        <f t="shared" si="12"/>
        <v>20880.919999999998</v>
      </c>
      <c r="AC46" s="75">
        <v>0</v>
      </c>
    </row>
    <row r="47" spans="1:29" ht="12" customHeight="1" x14ac:dyDescent="0.2">
      <c r="A47" s="50">
        <v>7</v>
      </c>
      <c r="B47" s="62" t="s">
        <v>82</v>
      </c>
      <c r="C47" s="59">
        <f t="shared" si="9"/>
        <v>1432849.58</v>
      </c>
      <c r="D47" s="60">
        <v>0</v>
      </c>
      <c r="E47" s="86">
        <v>0</v>
      </c>
      <c r="F47" s="86">
        <v>0</v>
      </c>
      <c r="G47" s="86">
        <v>0</v>
      </c>
      <c r="H47" s="60">
        <v>0</v>
      </c>
      <c r="I47" s="60">
        <v>0</v>
      </c>
      <c r="J47" s="60">
        <v>0</v>
      </c>
      <c r="K47" s="84">
        <v>0</v>
      </c>
      <c r="L47" s="60">
        <v>0</v>
      </c>
      <c r="M47" s="87" t="s">
        <v>38</v>
      </c>
      <c r="N47" s="75">
        <v>354.8</v>
      </c>
      <c r="O47" s="60">
        <f t="shared" si="10"/>
        <v>1368371.35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f t="shared" si="11"/>
        <v>42985.49</v>
      </c>
      <c r="AB47" s="75">
        <f t="shared" si="12"/>
        <v>21492.74</v>
      </c>
      <c r="AC47" s="75">
        <v>0</v>
      </c>
    </row>
    <row r="48" spans="1:29" ht="12" customHeight="1" x14ac:dyDescent="0.2">
      <c r="A48" s="50">
        <v>8</v>
      </c>
      <c r="B48" s="62" t="s">
        <v>83</v>
      </c>
      <c r="C48" s="59">
        <f t="shared" si="9"/>
        <v>1453849.63</v>
      </c>
      <c r="D48" s="60">
        <v>0</v>
      </c>
      <c r="E48" s="86">
        <v>0</v>
      </c>
      <c r="F48" s="86">
        <v>0</v>
      </c>
      <c r="G48" s="86">
        <v>0</v>
      </c>
      <c r="H48" s="60">
        <v>0</v>
      </c>
      <c r="I48" s="60">
        <v>0</v>
      </c>
      <c r="J48" s="60">
        <v>0</v>
      </c>
      <c r="K48" s="84">
        <v>0</v>
      </c>
      <c r="L48" s="60">
        <v>0</v>
      </c>
      <c r="M48" s="87" t="s">
        <v>38</v>
      </c>
      <c r="N48" s="75">
        <v>360</v>
      </c>
      <c r="O48" s="60">
        <f t="shared" si="10"/>
        <v>1388426.4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0</v>
      </c>
      <c r="AA48" s="75">
        <f t="shared" si="11"/>
        <v>43615.49</v>
      </c>
      <c r="AB48" s="75">
        <f t="shared" si="12"/>
        <v>21807.74</v>
      </c>
      <c r="AC48" s="75">
        <v>0</v>
      </c>
    </row>
    <row r="49" spans="1:29" ht="12" customHeight="1" x14ac:dyDescent="0.2">
      <c r="A49" s="50">
        <v>9</v>
      </c>
      <c r="B49" s="62" t="s">
        <v>84</v>
      </c>
      <c r="C49" s="59">
        <f t="shared" si="9"/>
        <v>5250012.57</v>
      </c>
      <c r="D49" s="60">
        <v>0</v>
      </c>
      <c r="E49" s="86">
        <v>0</v>
      </c>
      <c r="F49" s="86">
        <v>0</v>
      </c>
      <c r="G49" s="86">
        <v>0</v>
      </c>
      <c r="H49" s="60">
        <v>0</v>
      </c>
      <c r="I49" s="60">
        <v>0</v>
      </c>
      <c r="J49" s="60">
        <v>0</v>
      </c>
      <c r="K49" s="84">
        <v>0</v>
      </c>
      <c r="L49" s="60">
        <v>0</v>
      </c>
      <c r="M49" s="87" t="s">
        <v>38</v>
      </c>
      <c r="N49" s="75">
        <v>1300</v>
      </c>
      <c r="O49" s="60">
        <f t="shared" si="10"/>
        <v>5013762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0</v>
      </c>
      <c r="AA49" s="75">
        <f t="shared" si="11"/>
        <v>157500.38</v>
      </c>
      <c r="AB49" s="75">
        <f t="shared" si="12"/>
        <v>78750.19</v>
      </c>
      <c r="AC49" s="75">
        <v>0</v>
      </c>
    </row>
    <row r="50" spans="1:29" ht="12" customHeight="1" x14ac:dyDescent="0.2">
      <c r="A50" s="50">
        <v>10</v>
      </c>
      <c r="B50" s="62" t="s">
        <v>89</v>
      </c>
      <c r="C50" s="59">
        <f t="shared" si="9"/>
        <v>2369774.9</v>
      </c>
      <c r="D50" s="60">
        <v>0</v>
      </c>
      <c r="E50" s="86">
        <v>0</v>
      </c>
      <c r="F50" s="86">
        <v>0</v>
      </c>
      <c r="G50" s="86">
        <v>0</v>
      </c>
      <c r="H50" s="60">
        <v>0</v>
      </c>
      <c r="I50" s="60">
        <v>0</v>
      </c>
      <c r="J50" s="60">
        <v>0</v>
      </c>
      <c r="K50" s="84">
        <v>0</v>
      </c>
      <c r="L50" s="60">
        <v>0</v>
      </c>
      <c r="M50" s="87" t="s">
        <v>38</v>
      </c>
      <c r="N50" s="75">
        <v>586.79999999999995</v>
      </c>
      <c r="O50" s="60">
        <f t="shared" si="10"/>
        <v>2263135.0299999998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0</v>
      </c>
      <c r="AA50" s="75">
        <f t="shared" si="11"/>
        <v>71093.25</v>
      </c>
      <c r="AB50" s="75">
        <f t="shared" si="12"/>
        <v>35546.620000000003</v>
      </c>
      <c r="AC50" s="75">
        <v>0</v>
      </c>
    </row>
    <row r="51" spans="1:29" ht="12" customHeight="1" x14ac:dyDescent="0.2">
      <c r="A51" s="50">
        <v>11</v>
      </c>
      <c r="B51" s="62" t="s">
        <v>92</v>
      </c>
      <c r="C51" s="59">
        <f t="shared" si="9"/>
        <v>918348.36</v>
      </c>
      <c r="D51" s="60">
        <v>0</v>
      </c>
      <c r="E51" s="86">
        <v>0</v>
      </c>
      <c r="F51" s="86">
        <v>0</v>
      </c>
      <c r="G51" s="86">
        <v>0</v>
      </c>
      <c r="H51" s="60">
        <v>0</v>
      </c>
      <c r="I51" s="60">
        <v>0</v>
      </c>
      <c r="J51" s="60">
        <v>0</v>
      </c>
      <c r="K51" s="84">
        <v>0</v>
      </c>
      <c r="L51" s="60">
        <v>0</v>
      </c>
      <c r="M51" s="87" t="s">
        <v>38</v>
      </c>
      <c r="N51" s="75">
        <v>227.4</v>
      </c>
      <c r="O51" s="60">
        <f t="shared" si="10"/>
        <v>877022.68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f t="shared" si="11"/>
        <v>27550.45</v>
      </c>
      <c r="AB51" s="75">
        <f t="shared" si="12"/>
        <v>13775.23</v>
      </c>
      <c r="AC51" s="75">
        <v>0</v>
      </c>
    </row>
    <row r="52" spans="1:29" ht="12" customHeight="1" x14ac:dyDescent="0.2">
      <c r="A52" s="50">
        <v>12</v>
      </c>
      <c r="B52" s="62" t="s">
        <v>93</v>
      </c>
      <c r="C52" s="59">
        <f t="shared" si="9"/>
        <v>1472830.45</v>
      </c>
      <c r="D52" s="60">
        <v>0</v>
      </c>
      <c r="E52" s="86">
        <v>0</v>
      </c>
      <c r="F52" s="86">
        <v>0</v>
      </c>
      <c r="G52" s="86">
        <v>0</v>
      </c>
      <c r="H52" s="60">
        <v>0</v>
      </c>
      <c r="I52" s="60">
        <v>0</v>
      </c>
      <c r="J52" s="60">
        <v>0</v>
      </c>
      <c r="K52" s="84">
        <v>0</v>
      </c>
      <c r="L52" s="60">
        <v>0</v>
      </c>
      <c r="M52" s="87" t="s">
        <v>38</v>
      </c>
      <c r="N52" s="75">
        <v>364.7</v>
      </c>
      <c r="O52" s="60">
        <f t="shared" si="10"/>
        <v>1406553.08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5">
        <v>0</v>
      </c>
      <c r="Z52" s="75">
        <v>0</v>
      </c>
      <c r="AA52" s="75">
        <f t="shared" si="11"/>
        <v>44184.91</v>
      </c>
      <c r="AB52" s="75">
        <f t="shared" si="12"/>
        <v>22092.46</v>
      </c>
      <c r="AC52" s="75">
        <v>0</v>
      </c>
    </row>
    <row r="53" spans="1:29" ht="12" customHeight="1" x14ac:dyDescent="0.2">
      <c r="A53" s="50">
        <v>13</v>
      </c>
      <c r="B53" s="62" t="s">
        <v>95</v>
      </c>
      <c r="C53" s="59">
        <f t="shared" si="9"/>
        <v>1635580.8399999999</v>
      </c>
      <c r="D53" s="60">
        <v>0</v>
      </c>
      <c r="E53" s="86">
        <v>0</v>
      </c>
      <c r="F53" s="86">
        <v>0</v>
      </c>
      <c r="G53" s="86">
        <v>0</v>
      </c>
      <c r="H53" s="60">
        <v>0</v>
      </c>
      <c r="I53" s="60">
        <v>0</v>
      </c>
      <c r="J53" s="60">
        <v>0</v>
      </c>
      <c r="K53" s="84">
        <v>0</v>
      </c>
      <c r="L53" s="60">
        <v>0</v>
      </c>
      <c r="M53" s="87" t="s">
        <v>38</v>
      </c>
      <c r="N53" s="75">
        <v>405</v>
      </c>
      <c r="O53" s="60">
        <f t="shared" si="10"/>
        <v>1561979.7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0</v>
      </c>
      <c r="AA53" s="75">
        <f t="shared" si="11"/>
        <v>49067.43</v>
      </c>
      <c r="AB53" s="75">
        <f t="shared" si="12"/>
        <v>24533.71</v>
      </c>
      <c r="AC53" s="75">
        <v>0</v>
      </c>
    </row>
    <row r="54" spans="1:29" ht="12" customHeight="1" x14ac:dyDescent="0.2">
      <c r="A54" s="50">
        <v>14</v>
      </c>
      <c r="B54" s="62" t="s">
        <v>96</v>
      </c>
      <c r="C54" s="59">
        <f t="shared" si="9"/>
        <v>1482926.63</v>
      </c>
      <c r="D54" s="60">
        <v>0</v>
      </c>
      <c r="E54" s="86">
        <v>0</v>
      </c>
      <c r="F54" s="86">
        <v>0</v>
      </c>
      <c r="G54" s="86">
        <v>0</v>
      </c>
      <c r="H54" s="60">
        <v>0</v>
      </c>
      <c r="I54" s="60">
        <v>0</v>
      </c>
      <c r="J54" s="60">
        <v>0</v>
      </c>
      <c r="K54" s="84">
        <v>0</v>
      </c>
      <c r="L54" s="60">
        <v>0</v>
      </c>
      <c r="M54" s="87" t="s">
        <v>38</v>
      </c>
      <c r="N54" s="75">
        <v>367.2</v>
      </c>
      <c r="O54" s="60">
        <f t="shared" si="10"/>
        <v>1416194.93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0</v>
      </c>
      <c r="AA54" s="75">
        <f t="shared" si="11"/>
        <v>44487.8</v>
      </c>
      <c r="AB54" s="75">
        <f t="shared" si="12"/>
        <v>22243.9</v>
      </c>
      <c r="AC54" s="75">
        <v>0</v>
      </c>
    </row>
    <row r="55" spans="1:29" ht="12" customHeight="1" x14ac:dyDescent="0.2">
      <c r="A55" s="50">
        <v>15</v>
      </c>
      <c r="B55" s="62" t="s">
        <v>100</v>
      </c>
      <c r="C55" s="59">
        <f t="shared" si="9"/>
        <v>2012370.2000000002</v>
      </c>
      <c r="D55" s="60">
        <v>0</v>
      </c>
      <c r="E55" s="86">
        <v>0</v>
      </c>
      <c r="F55" s="86">
        <v>0</v>
      </c>
      <c r="G55" s="86">
        <v>0</v>
      </c>
      <c r="H55" s="60">
        <v>0</v>
      </c>
      <c r="I55" s="60">
        <v>0</v>
      </c>
      <c r="J55" s="60">
        <v>0</v>
      </c>
      <c r="K55" s="84">
        <v>0</v>
      </c>
      <c r="L55" s="60">
        <v>0</v>
      </c>
      <c r="M55" s="87" t="s">
        <v>38</v>
      </c>
      <c r="N55" s="75">
        <v>498.3</v>
      </c>
      <c r="O55" s="60">
        <f t="shared" si="10"/>
        <v>1921813.54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5">
        <v>0</v>
      </c>
      <c r="V55" s="75">
        <v>0</v>
      </c>
      <c r="W55" s="75">
        <v>0</v>
      </c>
      <c r="X55" s="75">
        <v>0</v>
      </c>
      <c r="Y55" s="75">
        <v>0</v>
      </c>
      <c r="Z55" s="75">
        <v>0</v>
      </c>
      <c r="AA55" s="75">
        <f t="shared" si="11"/>
        <v>60371.11</v>
      </c>
      <c r="AB55" s="75">
        <f t="shared" si="12"/>
        <v>30185.55</v>
      </c>
      <c r="AC55" s="75">
        <v>0</v>
      </c>
    </row>
    <row r="56" spans="1:29" ht="24" customHeight="1" x14ac:dyDescent="0.2">
      <c r="A56" s="95" t="s">
        <v>22</v>
      </c>
      <c r="B56" s="95"/>
      <c r="C56" s="60">
        <f t="shared" ref="C56:L56" si="13">SUM(C41:C55)</f>
        <v>29954148.629999995</v>
      </c>
      <c r="D56" s="60">
        <f t="shared" si="13"/>
        <v>0</v>
      </c>
      <c r="E56" s="60">
        <f t="shared" si="13"/>
        <v>0</v>
      </c>
      <c r="F56" s="60">
        <f t="shared" si="13"/>
        <v>0</v>
      </c>
      <c r="G56" s="60">
        <f t="shared" si="13"/>
        <v>0</v>
      </c>
      <c r="H56" s="60">
        <f t="shared" si="13"/>
        <v>0</v>
      </c>
      <c r="I56" s="60">
        <f t="shared" si="13"/>
        <v>0</v>
      </c>
      <c r="J56" s="60">
        <f t="shared" si="13"/>
        <v>0</v>
      </c>
      <c r="K56" s="84">
        <f t="shared" si="13"/>
        <v>0</v>
      </c>
      <c r="L56" s="60">
        <f t="shared" si="13"/>
        <v>0</v>
      </c>
      <c r="M56" s="69" t="s">
        <v>28</v>
      </c>
      <c r="N56" s="60">
        <f t="shared" ref="N56:AC56" si="14">SUM(N41:N55)</f>
        <v>7417.2</v>
      </c>
      <c r="O56" s="60">
        <f t="shared" si="14"/>
        <v>28606211.929999996</v>
      </c>
      <c r="P56" s="60">
        <f t="shared" si="14"/>
        <v>0</v>
      </c>
      <c r="Q56" s="60">
        <f t="shared" si="14"/>
        <v>0</v>
      </c>
      <c r="R56" s="60">
        <f t="shared" si="14"/>
        <v>0</v>
      </c>
      <c r="S56" s="60">
        <f t="shared" si="14"/>
        <v>0</v>
      </c>
      <c r="T56" s="60">
        <f t="shared" si="14"/>
        <v>0</v>
      </c>
      <c r="U56" s="60">
        <f t="shared" si="14"/>
        <v>0</v>
      </c>
      <c r="V56" s="60">
        <f t="shared" si="14"/>
        <v>0</v>
      </c>
      <c r="W56" s="60">
        <f t="shared" si="14"/>
        <v>0</v>
      </c>
      <c r="X56" s="60">
        <f t="shared" si="14"/>
        <v>0</v>
      </c>
      <c r="Y56" s="60">
        <f t="shared" si="14"/>
        <v>0</v>
      </c>
      <c r="Z56" s="60">
        <f t="shared" si="14"/>
        <v>0</v>
      </c>
      <c r="AA56" s="60">
        <f t="shared" si="14"/>
        <v>898624.4800000001</v>
      </c>
      <c r="AB56" s="60">
        <f t="shared" si="14"/>
        <v>449312.22000000003</v>
      </c>
      <c r="AC56" s="60">
        <f t="shared" si="14"/>
        <v>0</v>
      </c>
    </row>
  </sheetData>
  <mergeCells count="57">
    <mergeCell ref="A56:B56"/>
    <mergeCell ref="A27:AC27"/>
    <mergeCell ref="A38:B38"/>
    <mergeCell ref="A28:AC28"/>
    <mergeCell ref="A39:AC39"/>
    <mergeCell ref="A40:AC40"/>
    <mergeCell ref="S2:AC2"/>
    <mergeCell ref="A4:AC4"/>
    <mergeCell ref="A6:A11"/>
    <mergeCell ref="B6:B11"/>
    <mergeCell ref="D9:D11"/>
    <mergeCell ref="C6:C8"/>
    <mergeCell ref="D6:U6"/>
    <mergeCell ref="D7:J7"/>
    <mergeCell ref="V6:AC6"/>
    <mergeCell ref="K7:L8"/>
    <mergeCell ref="P7:Q8"/>
    <mergeCell ref="Z7:Z8"/>
    <mergeCell ref="AA7:AA8"/>
    <mergeCell ref="AB7:AB8"/>
    <mergeCell ref="AC7:AC8"/>
    <mergeCell ref="X7:Y8"/>
    <mergeCell ref="R7:S8"/>
    <mergeCell ref="M7:O8"/>
    <mergeCell ref="T7:U8"/>
    <mergeCell ref="V7:W8"/>
    <mergeCell ref="AB9:AB11"/>
    <mergeCell ref="AC9:AC11"/>
    <mergeCell ref="U9:U11"/>
    <mergeCell ref="Z9:Z11"/>
    <mergeCell ref="J9:J11"/>
    <mergeCell ref="K9:K11"/>
    <mergeCell ref="L9:L11"/>
    <mergeCell ref="N9:N11"/>
    <mergeCell ref="O9:O11"/>
    <mergeCell ref="P9:P11"/>
    <mergeCell ref="X9:X11"/>
    <mergeCell ref="Q9:Q11"/>
    <mergeCell ref="R9:R11"/>
    <mergeCell ref="S9:S11"/>
    <mergeCell ref="AA9:AA11"/>
    <mergeCell ref="S1:AC1"/>
    <mergeCell ref="E9:E11"/>
    <mergeCell ref="F9:F11"/>
    <mergeCell ref="C9:C11"/>
    <mergeCell ref="A26:B26"/>
    <mergeCell ref="A15:AC15"/>
    <mergeCell ref="A13:B13"/>
    <mergeCell ref="A14:AC14"/>
    <mergeCell ref="T9:T11"/>
    <mergeCell ref="V9:V11"/>
    <mergeCell ref="Y9:Y11"/>
    <mergeCell ref="M9:M11"/>
    <mergeCell ref="W9:W11"/>
    <mergeCell ref="H9:H11"/>
    <mergeCell ref="G9:G11"/>
    <mergeCell ref="I9:I11"/>
  </mergeCells>
  <pageMargins left="0.25" right="0.25" top="0.75" bottom="0.75" header="0.3" footer="0.3"/>
  <pageSetup paperSize="9" scale="5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view="pageBreakPreview" zoomScale="110" zoomScaleSheetLayoutView="110" workbookViewId="0">
      <selection activeCell="F10" sqref="F10"/>
    </sheetView>
  </sheetViews>
  <sheetFormatPr defaultRowHeight="12.75" x14ac:dyDescent="0.2"/>
  <cols>
    <col min="1" max="1" width="7" style="1" customWidth="1"/>
    <col min="2" max="2" width="69" style="1" customWidth="1"/>
    <col min="3" max="3" width="16" style="1" customWidth="1"/>
    <col min="4" max="4" width="20.83203125" style="14" customWidth="1"/>
    <col min="5" max="5" width="14.6640625" style="34" customWidth="1"/>
    <col min="6" max="6" width="18.1640625" style="1" customWidth="1"/>
    <col min="7" max="7" width="14.6640625" style="1" customWidth="1"/>
    <col min="8" max="8" width="30.83203125" style="1" customWidth="1"/>
    <col min="9" max="9" width="3.6640625" style="1" customWidth="1"/>
    <col min="10" max="10" width="27.1640625" style="1" customWidth="1"/>
    <col min="11" max="16384" width="9.33203125" style="1"/>
  </cols>
  <sheetData>
    <row r="1" spans="1:19" s="9" customFormat="1" ht="50.25" customHeight="1" x14ac:dyDescent="0.2">
      <c r="B1" s="21"/>
      <c r="C1" s="94" t="s">
        <v>120</v>
      </c>
      <c r="D1" s="94"/>
      <c r="E1" s="94"/>
      <c r="F1" s="94"/>
    </row>
    <row r="2" spans="1:19" s="23" customFormat="1" ht="45.75" customHeight="1" x14ac:dyDescent="0.2">
      <c r="A2" s="9"/>
      <c r="B2" s="9"/>
      <c r="C2" s="94" t="s">
        <v>116</v>
      </c>
      <c r="D2" s="145"/>
      <c r="E2" s="145"/>
      <c r="F2" s="145"/>
      <c r="G2" s="22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 s="9" customFormat="1" ht="12.75" customHeight="1" x14ac:dyDescent="0.2">
      <c r="A3" s="146" t="s">
        <v>109</v>
      </c>
      <c r="B3" s="146"/>
      <c r="C3" s="146"/>
      <c r="D3" s="146"/>
      <c r="E3" s="146"/>
      <c r="F3" s="146"/>
      <c r="G3" s="24"/>
      <c r="H3" s="24"/>
      <c r="I3" s="24"/>
      <c r="J3" s="24"/>
    </row>
    <row r="4" spans="1:19" s="9" customFormat="1" x14ac:dyDescent="0.2">
      <c r="A4" s="146"/>
      <c r="B4" s="146"/>
      <c r="C4" s="146"/>
      <c r="D4" s="146"/>
      <c r="E4" s="146"/>
      <c r="F4" s="146"/>
      <c r="G4" s="25"/>
      <c r="H4" s="25"/>
      <c r="I4" s="25"/>
      <c r="J4" s="25"/>
    </row>
    <row r="5" spans="1:19" s="23" customFormat="1" ht="4.5" customHeight="1" x14ac:dyDescent="0.2">
      <c r="A5" s="147"/>
      <c r="B5" s="147"/>
      <c r="C5" s="147"/>
      <c r="D5" s="147"/>
      <c r="E5" s="147"/>
      <c r="F5" s="147"/>
    </row>
    <row r="6" spans="1:19" s="23" customFormat="1" x14ac:dyDescent="0.2">
      <c r="A6" s="118" t="s">
        <v>39</v>
      </c>
      <c r="B6" s="118" t="s">
        <v>54</v>
      </c>
      <c r="C6" s="108" t="s">
        <v>3</v>
      </c>
      <c r="D6" s="124" t="s">
        <v>26</v>
      </c>
      <c r="E6" s="124" t="s">
        <v>20</v>
      </c>
      <c r="F6" s="118" t="s">
        <v>4</v>
      </c>
    </row>
    <row r="7" spans="1:19" s="23" customFormat="1" ht="31.5" customHeight="1" x14ac:dyDescent="0.2">
      <c r="A7" s="148"/>
      <c r="B7" s="148"/>
      <c r="C7" s="110"/>
      <c r="D7" s="126"/>
      <c r="E7" s="126"/>
      <c r="F7" s="120"/>
    </row>
    <row r="8" spans="1:19" s="23" customFormat="1" x14ac:dyDescent="0.2">
      <c r="A8" s="142"/>
      <c r="B8" s="142"/>
      <c r="C8" s="35" t="s">
        <v>5</v>
      </c>
      <c r="D8" s="36" t="s">
        <v>6</v>
      </c>
      <c r="E8" s="36" t="s">
        <v>19</v>
      </c>
      <c r="F8" s="37" t="s">
        <v>7</v>
      </c>
    </row>
    <row r="9" spans="1:19" s="23" customFormat="1" ht="12" customHeight="1" x14ac:dyDescent="0.2">
      <c r="A9" s="37">
        <v>1</v>
      </c>
      <c r="B9" s="37">
        <v>2</v>
      </c>
      <c r="C9" s="38">
        <v>3</v>
      </c>
      <c r="D9" s="36">
        <v>4</v>
      </c>
      <c r="E9" s="36">
        <v>5</v>
      </c>
      <c r="F9" s="37">
        <v>6</v>
      </c>
    </row>
    <row r="10" spans="1:19" s="23" customFormat="1" ht="12" customHeight="1" x14ac:dyDescent="0.2">
      <c r="A10" s="149" t="s">
        <v>113</v>
      </c>
      <c r="B10" s="150"/>
      <c r="C10" s="39">
        <f>C12+C14+C16</f>
        <v>65427.189999999995</v>
      </c>
      <c r="D10" s="38">
        <f>D12+D14+D16</f>
        <v>3909</v>
      </c>
      <c r="E10" s="38">
        <f>E12+E14+E16</f>
        <v>34</v>
      </c>
      <c r="F10" s="39">
        <f>F12+F14+F16</f>
        <v>97439769.36999999</v>
      </c>
      <c r="G10" s="26"/>
    </row>
    <row r="11" spans="1:19" s="28" customFormat="1" ht="12" customHeight="1" x14ac:dyDescent="0.2">
      <c r="A11" s="139" t="s">
        <v>103</v>
      </c>
      <c r="B11" s="141"/>
      <c r="C11" s="40"/>
      <c r="D11" s="41"/>
      <c r="E11" s="41"/>
      <c r="F11" s="40"/>
      <c r="G11" s="27"/>
    </row>
    <row r="12" spans="1:19" s="28" customFormat="1" ht="12" customHeight="1" x14ac:dyDescent="0.2">
      <c r="A12" s="42">
        <v>1</v>
      </c>
      <c r="B12" s="43" t="s">
        <v>21</v>
      </c>
      <c r="C12" s="40">
        <f>'Приложение 1'!I24</f>
        <v>33989.89</v>
      </c>
      <c r="D12" s="41">
        <f>'Приложение 1'!K24</f>
        <v>1471</v>
      </c>
      <c r="E12" s="36">
        <v>10</v>
      </c>
      <c r="F12" s="40">
        <f>'Приложение 1'!L24</f>
        <v>36538301.979999997</v>
      </c>
    </row>
    <row r="13" spans="1:19" s="29" customFormat="1" ht="12" customHeight="1" x14ac:dyDescent="0.2">
      <c r="A13" s="139" t="s">
        <v>104</v>
      </c>
      <c r="B13" s="141"/>
      <c r="C13" s="39"/>
      <c r="D13" s="41"/>
      <c r="E13" s="41"/>
      <c r="F13" s="39"/>
    </row>
    <row r="14" spans="1:19" s="29" customFormat="1" ht="12" customHeight="1" x14ac:dyDescent="0.2">
      <c r="A14" s="42">
        <v>2</v>
      </c>
      <c r="B14" s="43" t="s">
        <v>21</v>
      </c>
      <c r="C14" s="40">
        <f>'Приложение 1'!I36</f>
        <v>21697.899999999998</v>
      </c>
      <c r="D14" s="41">
        <f>'Приложение 1'!K36</f>
        <v>1971</v>
      </c>
      <c r="E14" s="36">
        <v>9</v>
      </c>
      <c r="F14" s="40">
        <f>'Приложение 1'!L36</f>
        <v>30947318.759999998</v>
      </c>
    </row>
    <row r="15" spans="1:19" s="30" customFormat="1" ht="12" customHeight="1" x14ac:dyDescent="0.2">
      <c r="A15" s="143" t="s">
        <v>105</v>
      </c>
      <c r="B15" s="144"/>
      <c r="C15" s="40"/>
      <c r="D15" s="41"/>
      <c r="E15" s="41"/>
      <c r="F15" s="40"/>
      <c r="H15" s="33"/>
      <c r="J15" s="31"/>
    </row>
    <row r="16" spans="1:19" s="30" customFormat="1" ht="12" customHeight="1" x14ac:dyDescent="0.2">
      <c r="A16" s="42">
        <v>3</v>
      </c>
      <c r="B16" s="43" t="s">
        <v>21</v>
      </c>
      <c r="C16" s="40">
        <f>'Приложение 1'!I54</f>
        <v>9739.4</v>
      </c>
      <c r="D16" s="41">
        <f>'Приложение 1'!K54</f>
        <v>467</v>
      </c>
      <c r="E16" s="36">
        <v>15</v>
      </c>
      <c r="F16" s="40">
        <f>'Приложение 1'!L54</f>
        <v>29954148.629999995</v>
      </c>
    </row>
  </sheetData>
  <autoFilter ref="A9:S16"/>
  <mergeCells count="15">
    <mergeCell ref="C1:F1"/>
    <mergeCell ref="A15:B15"/>
    <mergeCell ref="H2:S2"/>
    <mergeCell ref="C2:F2"/>
    <mergeCell ref="A3:F4"/>
    <mergeCell ref="A13:B13"/>
    <mergeCell ref="A11:B11"/>
    <mergeCell ref="F6:F7"/>
    <mergeCell ref="A5:F5"/>
    <mergeCell ref="A6:A8"/>
    <mergeCell ref="B6:B8"/>
    <mergeCell ref="C6:C7"/>
    <mergeCell ref="D6:D7"/>
    <mergeCell ref="E6:E7"/>
    <mergeCell ref="A10:B10"/>
  </mergeCells>
  <pageMargins left="0.25" right="0.25" top="0.75" bottom="0.75" header="0.3" footer="0.3"/>
  <pageSetup fitToHeight="0" orientation="landscape" useFirstPageNumber="1" r:id="rId1"/>
  <headerFooter alignWithMargins="0">
    <oddFooter>&amp;C&amp;"Arial Narrow,обычный"&amp;7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1</vt:lpstr>
      <vt:lpstr>Приложение 2</vt:lpstr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Валерия Сидоренко</cp:lastModifiedBy>
  <cp:lastPrinted>2020-11-11T08:35:53Z</cp:lastPrinted>
  <dcterms:created xsi:type="dcterms:W3CDTF">2014-06-23T04:55:08Z</dcterms:created>
  <dcterms:modified xsi:type="dcterms:W3CDTF">2020-11-11T08:40:50Z</dcterms:modified>
</cp:coreProperties>
</file>