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200" windowHeight="113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</definedNames>
  <calcPr calcId="144525" iterate="1"/>
</workbook>
</file>

<file path=xl/calcChain.xml><?xml version="1.0" encoding="utf-8"?>
<calcChain xmlns="http://schemas.openxmlformats.org/spreadsheetml/2006/main">
  <c r="I82" i="1" l="1"/>
  <c r="F82" i="1"/>
  <c r="C82" i="1"/>
  <c r="F72" i="1" l="1"/>
  <c r="I72" i="1"/>
  <c r="J72" i="1"/>
  <c r="L72" i="1"/>
  <c r="M72" i="1"/>
  <c r="D72" i="1"/>
  <c r="M70" i="1"/>
  <c r="L70" i="1"/>
  <c r="J70" i="1"/>
  <c r="I70" i="1"/>
  <c r="G70" i="1"/>
  <c r="F70" i="1"/>
  <c r="E70" i="1"/>
  <c r="D70" i="1"/>
  <c r="E102" i="1" l="1"/>
  <c r="E98" i="1"/>
  <c r="F98" i="1" s="1"/>
  <c r="G98" i="1" s="1"/>
  <c r="J98" i="1" s="1"/>
  <c r="M98" i="1" s="1"/>
  <c r="D102" i="1"/>
  <c r="D99" i="1"/>
  <c r="D33" i="1"/>
  <c r="E33" i="1" s="1"/>
  <c r="G20" i="1"/>
  <c r="J20" i="1" s="1"/>
  <c r="M20" i="1" s="1"/>
  <c r="F20" i="1"/>
  <c r="I20" i="1" s="1"/>
  <c r="L20" i="1" s="1"/>
  <c r="E21" i="1"/>
  <c r="D21" i="1"/>
  <c r="F25" i="1"/>
  <c r="I25" i="1" s="1"/>
  <c r="L25" i="1" s="1"/>
  <c r="G25" i="1"/>
  <c r="J25" i="1" s="1"/>
  <c r="M25" i="1" s="1"/>
  <c r="G33" i="1" l="1"/>
  <c r="J33" i="1" s="1"/>
  <c r="M33" i="1" s="1"/>
  <c r="F33" i="1"/>
  <c r="I33" i="1" s="1"/>
  <c r="L33" i="1" s="1"/>
  <c r="I98" i="1"/>
  <c r="L98" i="1" s="1"/>
  <c r="D28" i="1"/>
  <c r="G27" i="1"/>
  <c r="J27" i="1" s="1"/>
  <c r="M27" i="1" s="1"/>
  <c r="F27" i="1"/>
  <c r="I27" i="1" s="1"/>
  <c r="L27" i="1" s="1"/>
  <c r="J96" i="1" l="1"/>
  <c r="I96" i="1"/>
  <c r="D95" i="1"/>
  <c r="D92" i="1" l="1"/>
  <c r="G54" i="1"/>
  <c r="I54" i="1"/>
  <c r="J54" i="1"/>
  <c r="L54" i="1"/>
  <c r="M54" i="1"/>
  <c r="F54" i="1"/>
  <c r="M51" i="1" l="1"/>
  <c r="L51" i="1"/>
  <c r="J51" i="1"/>
  <c r="I51" i="1"/>
  <c r="G51" i="1" l="1"/>
  <c r="F51" i="1"/>
  <c r="E51" i="1"/>
  <c r="M95" i="1" l="1"/>
  <c r="L95" i="1"/>
  <c r="J95" i="1"/>
  <c r="I95" i="1"/>
  <c r="G95" i="1"/>
  <c r="E95" i="1"/>
  <c r="F95" i="1"/>
  <c r="M92" i="1"/>
  <c r="L92" i="1"/>
  <c r="J92" i="1"/>
  <c r="I92" i="1"/>
  <c r="G92" i="1"/>
  <c r="E92" i="1"/>
  <c r="F92" i="1"/>
  <c r="E26" i="1" l="1"/>
  <c r="F101" i="1"/>
  <c r="G101" i="1"/>
  <c r="J101" i="1" s="1"/>
  <c r="M101" i="1" s="1"/>
  <c r="I101" i="1"/>
  <c r="L101" i="1" s="1"/>
  <c r="E72" i="1"/>
  <c r="G72" i="1"/>
  <c r="E74" i="1"/>
  <c r="G74" i="1"/>
</calcChain>
</file>

<file path=xl/sharedStrings.xml><?xml version="1.0" encoding="utf-8"?>
<sst xmlns="http://schemas.openxmlformats.org/spreadsheetml/2006/main" count="190" uniqueCount="128">
  <si>
    <t>в том числе:</t>
  </si>
  <si>
    <t>шт.</t>
  </si>
  <si>
    <t>тонн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</si>
  <si>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</si>
  <si>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</si>
  <si>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</si>
  <si>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</si>
  <si>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</si>
  <si>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</si>
  <si>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</si>
  <si>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</si>
  <si>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</si>
  <si>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</si>
  <si>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</si>
  <si>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</si>
  <si>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</si>
  <si>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</si>
  <si>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</si>
  <si>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</si>
  <si>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</si>
  <si>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</si>
  <si>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</si>
  <si>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</si>
  <si>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</si>
  <si>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</si>
  <si>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</si>
  <si>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</si>
  <si>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</si>
  <si>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</si>
  <si>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</si>
  <si>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</si>
  <si>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</si>
  <si>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</si>
  <si>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</si>
  <si>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</si>
  <si>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</si>
  <si>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</si>
  <si>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</si>
  <si>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</si>
  <si>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</si>
  <si>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</si>
  <si>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</si>
  <si>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</si>
  <si>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</si>
  <si>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</si>
  <si>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</si>
  <si>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</si>
  <si>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</si>
  <si>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</si>
  <si>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</si>
  <si>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</si>
  <si>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</si>
  <si>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</si>
  <si>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</si>
  <si>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</si>
  <si>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</si>
  <si>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</si>
  <si>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</si>
  <si>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</si>
  <si>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</si>
  <si>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</si>
  <si>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</si>
  <si>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</si>
  <si>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</si>
  <si>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</si>
  <si>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</si>
  <si>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</si>
  <si>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</si>
  <si>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</si>
  <si>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</si>
  <si>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</si>
  <si>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</si>
  <si>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</si>
  <si>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</si>
  <si>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</si>
  <si>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</si>
  <si>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</si>
  <si>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</si>
  <si>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</si>
  <si>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</si>
  <si>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</si>
  <si>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</si>
  <si>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</si>
  <si>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</si>
  <si>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</si>
  <si>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</si>
  <si>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</si>
  <si>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</si>
  <si>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</si>
  <si>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</si>
  <si>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</si>
  <si>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</si>
  <si>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</si>
  <si>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</si>
  <si>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</si>
  <si>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</si>
  <si>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</si>
  <si>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</si>
  <si>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</si>
  <si>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</si>
  <si>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</si>
  <si>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</si>
  <si>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</si>
  <si>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</si>
  <si>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</si>
  <si>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</si>
  <si>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</si>
  <si>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</si>
  <si>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</si>
  <si>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</si>
  <si>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</si>
  <si>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</si>
  <si>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Автокраны</t>
  </si>
  <si>
    <t>Порщневые кольца</t>
  </si>
  <si>
    <t>Хлебобулочные изделия</t>
  </si>
  <si>
    <t>Подоконник ламинированный ПВХ</t>
  </si>
  <si>
    <t>тыс. кв. м</t>
  </si>
  <si>
    <t>Основные показатели, представляемые для разработки прогноза социально-экономического развития муниципального образования городского округа "город Клинцы Брянской области"</t>
  </si>
  <si>
    <t>Автомобильные фары</t>
  </si>
  <si>
    <t>тыс.шт.</t>
  </si>
  <si>
    <t>Швейные изделия</t>
  </si>
  <si>
    <t>Трансформаторы</t>
  </si>
  <si>
    <t>Изделия из пластмасс</t>
  </si>
  <si>
    <t>Согласовано:</t>
  </si>
  <si>
    <t>на среднесрочный период на 2021 год и плановый период 2022 и 2023 годов</t>
  </si>
  <si>
    <t>+3118,00</t>
  </si>
  <si>
    <t>И.о. главы Клинцовской городской администрации                                                                                                                                О.А. Раввина</t>
  </si>
  <si>
    <t>Начальник отдела экономической политики и муниципальных закупок                                                                                              Е.А.Мельникова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</si>
</sst>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11" x14ac:knownFonts="1">
    <font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0070C0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Continuous" vertical="center" wrapText="1"/>
    </xf>
    <xf numFmtId="0" fontId="3" fillId="3" borderId="1" xfId="0" applyFont="1" applyFill="1" applyBorder="1" applyAlignment="1" applyProtection="1">
      <alignment horizontal="left" vertical="center" wrapText="1" shrinkToFi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 shrinkToFit="1"/>
    </xf>
    <xf numFmtId="0" fontId="4" fillId="4" borderId="1" xfId="0" applyFont="1" applyFill="1" applyBorder="1" applyAlignment="1" applyProtection="1">
      <alignment horizontal="center" vertic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/>
    <xf numFmtId="0" fontId="0" fillId="0" borderId="0" xfId="0" applyBorder="1" applyAlignment="1">
      <alignment horizontal="left" vertical="top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16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wrapText="1" shrinkToFi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6" xfId="0" applyFont="1" applyBorder="1"/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166" fontId="0" fillId="0" borderId="0" xfId="0" applyNumberFormat="1"/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zoomScale="75" zoomScaleNormal="70" zoomScaleSheetLayoutView="75" workbookViewId="0">
      <pane xSplit="2" ySplit="8" topLeftCell="F82" activePane="bottomRight" state="frozen"/>
      <selection pane="topRight" activeCell="C1" sqref="C1"/>
      <selection pane="bottomLeft" activeCell="A9" sqref="A9"/>
      <selection pane="bottomRight" activeCell="D98" sqref="D98:M98"/>
    </sheetView>
  </sheetViews>
  <sheetFormatPr defaultRowHeight="12.75" x14ac:dyDescent="0.2"/>
  <cols>
    <col min="1" max="1" width="62.5703125" customWidth="1"/>
    <col min="2" max="2" width="27" customWidth="1"/>
    <col min="3" max="3" width="16.7109375" customWidth="1"/>
    <col min="4" max="5" width="16.85546875" bestFit="1" customWidth="1"/>
    <col min="6" max="6" width="15.5703125" customWidth="1"/>
    <col min="7" max="7" width="16.42578125" customWidth="1"/>
    <col min="8" max="8" width="11.42578125" customWidth="1"/>
    <col min="9" max="9" width="15.140625" customWidth="1"/>
    <col min="10" max="10" width="14.2851562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1" spans="1:15" ht="30.75" customHeight="1" x14ac:dyDescent="0.2">
      <c r="D1" s="70"/>
    </row>
    <row r="2" spans="1:15" ht="20.25" x14ac:dyDescent="0.2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ht="36" customHeight="1" x14ac:dyDescent="0.2">
      <c r="A3" s="77" t="s">
        <v>117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ht="25.5" customHeight="1" x14ac:dyDescent="0.2">
      <c r="A4" s="77" t="s">
        <v>124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ht="18.75" x14ac:dyDescent="0.2">
      <c r="A5" s="78" t="s">
        <v>17</v>
      </c>
      <c r="B5" s="78" t="s">
        <v>18</v>
      </c>
      <c r="C5" s="1" t="s">
        <v>19</v>
      </c>
      <c r="D5" s="2" t="s">
        <v>19</v>
      </c>
      <c r="E5" s="2" t="s">
        <v>20</v>
      </c>
      <c r="F5" s="2" t="s">
        <v>21</v>
      </c>
      <c r="G5" s="2"/>
      <c r="H5" s="2"/>
      <c r="I5" s="2"/>
      <c r="J5" s="2"/>
      <c r="K5" s="2"/>
      <c r="L5" s="2"/>
      <c r="M5" s="2"/>
      <c r="N5" s="2"/>
    </row>
    <row r="6" spans="1:15" ht="18.75" x14ac:dyDescent="0.2">
      <c r="A6" s="78"/>
      <c r="B6" s="78"/>
      <c r="C6" s="78">
        <v>2018</v>
      </c>
      <c r="D6" s="78">
        <v>2019</v>
      </c>
      <c r="E6" s="78">
        <v>2020</v>
      </c>
      <c r="F6" s="79">
        <v>2021</v>
      </c>
      <c r="G6" s="80"/>
      <c r="H6" s="81"/>
      <c r="I6" s="79">
        <v>2022</v>
      </c>
      <c r="J6" s="80"/>
      <c r="K6" s="81"/>
      <c r="L6" s="79">
        <v>2023</v>
      </c>
      <c r="M6" s="80"/>
      <c r="N6" s="81"/>
    </row>
    <row r="7" spans="1:15" ht="37.5" x14ac:dyDescent="0.2">
      <c r="A7" s="78"/>
      <c r="B7" s="78"/>
      <c r="C7" s="78"/>
      <c r="D7" s="78"/>
      <c r="E7" s="78"/>
      <c r="F7" s="1" t="s">
        <v>76</v>
      </c>
      <c r="G7" s="1" t="s">
        <v>75</v>
      </c>
      <c r="H7" s="16"/>
      <c r="I7" s="1" t="s">
        <v>76</v>
      </c>
      <c r="J7" s="1" t="s">
        <v>75</v>
      </c>
      <c r="K7" s="16"/>
      <c r="L7" s="1" t="s">
        <v>76</v>
      </c>
      <c r="M7" s="1" t="s">
        <v>75</v>
      </c>
      <c r="N7" s="16"/>
    </row>
    <row r="8" spans="1:15" ht="18.75" x14ac:dyDescent="0.2">
      <c r="A8" s="78"/>
      <c r="B8" s="78"/>
      <c r="C8" s="78"/>
      <c r="D8" s="78"/>
      <c r="E8" s="78"/>
      <c r="F8" s="1" t="s">
        <v>22</v>
      </c>
      <c r="G8" s="1" t="s">
        <v>23</v>
      </c>
      <c r="H8" s="16"/>
      <c r="I8" s="1" t="s">
        <v>22</v>
      </c>
      <c r="J8" s="1" t="s">
        <v>23</v>
      </c>
      <c r="K8" s="16"/>
      <c r="L8" s="1" t="s">
        <v>22</v>
      </c>
      <c r="M8" s="1" t="s">
        <v>23</v>
      </c>
      <c r="N8" s="16"/>
    </row>
    <row r="9" spans="1:15" ht="18.75" x14ac:dyDescent="0.2">
      <c r="A9" s="3" t="s">
        <v>24</v>
      </c>
      <c r="B9" s="4"/>
      <c r="C9" s="4"/>
      <c r="D9" s="5"/>
      <c r="E9" s="5"/>
      <c r="F9" s="5"/>
      <c r="G9" s="5"/>
      <c r="H9" s="17"/>
      <c r="I9" s="5"/>
      <c r="J9" s="5"/>
      <c r="K9" s="17"/>
      <c r="L9" s="5"/>
      <c r="M9" s="5"/>
      <c r="N9" s="17"/>
    </row>
    <row r="10" spans="1:15" ht="33.75" customHeight="1" x14ac:dyDescent="0.2">
      <c r="A10" s="6" t="s">
        <v>81</v>
      </c>
      <c r="B10" s="7" t="s">
        <v>25</v>
      </c>
      <c r="C10" s="29">
        <v>70.105000000000004</v>
      </c>
      <c r="D10" s="30">
        <v>69.998999999999995</v>
      </c>
      <c r="E10" s="30">
        <v>69.706999999999994</v>
      </c>
      <c r="F10" s="30">
        <v>69.466999999999999</v>
      </c>
      <c r="G10" s="30">
        <v>69.466999999999999</v>
      </c>
      <c r="H10" s="31"/>
      <c r="I10" s="30">
        <v>69.415000000000006</v>
      </c>
      <c r="J10" s="30">
        <v>69.415000000000006</v>
      </c>
      <c r="K10" s="31"/>
      <c r="L10" s="30">
        <v>69.400000000000006</v>
      </c>
      <c r="M10" s="30">
        <v>69.400000000000006</v>
      </c>
      <c r="N10" s="31"/>
      <c r="O10" s="18"/>
    </row>
    <row r="11" spans="1:15" ht="22.5" customHeight="1" x14ac:dyDescent="0.2">
      <c r="A11" s="6" t="s">
        <v>82</v>
      </c>
      <c r="B11" s="7" t="s">
        <v>25</v>
      </c>
      <c r="C11" s="7">
        <v>38.168999999999997</v>
      </c>
      <c r="D11" s="30">
        <v>38.951999999999998</v>
      </c>
      <c r="E11" s="30">
        <v>38.951999999999998</v>
      </c>
      <c r="F11" s="30">
        <v>38.951999999999998</v>
      </c>
      <c r="G11" s="30">
        <v>38.951999999999998</v>
      </c>
      <c r="H11" s="31"/>
      <c r="I11" s="30">
        <v>38.951999999999998</v>
      </c>
      <c r="J11" s="30">
        <v>38.951999999999998</v>
      </c>
      <c r="K11" s="31"/>
      <c r="L11" s="30">
        <v>38.951999999999998</v>
      </c>
      <c r="M11" s="30">
        <v>38.951999999999998</v>
      </c>
      <c r="N11" s="31"/>
      <c r="O11" s="18"/>
    </row>
    <row r="12" spans="1:15" ht="37.5" x14ac:dyDescent="0.2">
      <c r="A12" s="6" t="s">
        <v>83</v>
      </c>
      <c r="B12" s="7" t="s">
        <v>25</v>
      </c>
      <c r="C12" s="29">
        <v>19.399000000000001</v>
      </c>
      <c r="D12" s="30">
        <v>18.553000000000001</v>
      </c>
      <c r="E12" s="30">
        <v>18.553000000000001</v>
      </c>
      <c r="F12" s="30">
        <v>18.553000000000001</v>
      </c>
      <c r="G12" s="30">
        <v>18.553000000000001</v>
      </c>
      <c r="H12" s="31"/>
      <c r="I12" s="30">
        <v>18.553000000000001</v>
      </c>
      <c r="J12" s="30">
        <v>18.553000000000001</v>
      </c>
      <c r="K12" s="31"/>
      <c r="L12" s="30">
        <v>18.553000000000001</v>
      </c>
      <c r="M12" s="30">
        <v>18.553000000000001</v>
      </c>
      <c r="N12" s="31"/>
      <c r="O12" s="18"/>
    </row>
    <row r="13" spans="1:15" ht="54" customHeight="1" x14ac:dyDescent="0.2">
      <c r="A13" s="6" t="s">
        <v>27</v>
      </c>
      <c r="B13" s="7" t="s">
        <v>28</v>
      </c>
      <c r="C13" s="7">
        <v>8.4</v>
      </c>
      <c r="D13" s="32">
        <v>7.5</v>
      </c>
      <c r="E13" s="32">
        <v>7.4</v>
      </c>
      <c r="F13" s="32">
        <v>7.6</v>
      </c>
      <c r="G13" s="32">
        <v>7.6</v>
      </c>
      <c r="H13" s="17"/>
      <c r="I13" s="32">
        <v>7.7</v>
      </c>
      <c r="J13" s="32">
        <v>7.7</v>
      </c>
      <c r="K13" s="17"/>
      <c r="L13" s="32">
        <v>7.9</v>
      </c>
      <c r="M13" s="32">
        <v>7.9</v>
      </c>
      <c r="N13" s="17"/>
      <c r="O13" s="18"/>
    </row>
    <row r="14" spans="1:15" ht="51" customHeight="1" x14ac:dyDescent="0.2">
      <c r="A14" s="6" t="s">
        <v>29</v>
      </c>
      <c r="B14" s="7" t="s">
        <v>30</v>
      </c>
      <c r="C14" s="7">
        <v>13.5</v>
      </c>
      <c r="D14" s="32">
        <v>13</v>
      </c>
      <c r="E14" s="32">
        <v>14.6</v>
      </c>
      <c r="F14" s="32">
        <v>14.4</v>
      </c>
      <c r="G14" s="32">
        <v>14.4</v>
      </c>
      <c r="H14" s="17"/>
      <c r="I14" s="32">
        <v>14</v>
      </c>
      <c r="J14" s="32">
        <v>14</v>
      </c>
      <c r="K14" s="17"/>
      <c r="L14" s="32">
        <v>14</v>
      </c>
      <c r="M14" s="32">
        <v>14</v>
      </c>
      <c r="N14" s="17"/>
      <c r="O14" s="18"/>
    </row>
    <row r="15" spans="1:15" ht="32.25" customHeight="1" x14ac:dyDescent="0.2">
      <c r="A15" s="6" t="s">
        <v>67</v>
      </c>
      <c r="B15" s="7" t="s">
        <v>31</v>
      </c>
      <c r="C15" s="7">
        <v>-5.0999999999999996</v>
      </c>
      <c r="D15" s="32">
        <v>-5.5</v>
      </c>
      <c r="E15" s="32">
        <v>-7.2</v>
      </c>
      <c r="F15" s="32">
        <v>-6.8</v>
      </c>
      <c r="G15" s="32">
        <v>-6.8</v>
      </c>
      <c r="H15" s="17"/>
      <c r="I15" s="32">
        <v>-6.3</v>
      </c>
      <c r="J15" s="32">
        <v>-6.3</v>
      </c>
      <c r="K15" s="17"/>
      <c r="L15" s="32">
        <v>-6.1</v>
      </c>
      <c r="M15" s="32">
        <v>-6.1</v>
      </c>
      <c r="N15" s="17"/>
      <c r="O15" s="18"/>
    </row>
    <row r="16" spans="1:15" ht="18.75" x14ac:dyDescent="0.2">
      <c r="A16" s="6" t="s">
        <v>35</v>
      </c>
      <c r="B16" s="7" t="s">
        <v>57</v>
      </c>
      <c r="C16" s="33">
        <v>2770</v>
      </c>
      <c r="D16" s="34">
        <v>2866</v>
      </c>
      <c r="E16" s="34">
        <v>2100</v>
      </c>
      <c r="F16" s="34">
        <v>2400</v>
      </c>
      <c r="G16" s="34">
        <v>2400</v>
      </c>
      <c r="H16" s="35"/>
      <c r="I16" s="34">
        <v>2406</v>
      </c>
      <c r="J16" s="34">
        <v>2406</v>
      </c>
      <c r="K16" s="35"/>
      <c r="L16" s="34">
        <v>2500</v>
      </c>
      <c r="M16" s="34">
        <v>2500</v>
      </c>
      <c r="N16" s="35"/>
      <c r="O16" s="18"/>
    </row>
    <row r="17" spans="1:15" ht="18.75" x14ac:dyDescent="0.2">
      <c r="A17" s="6" t="s">
        <v>37</v>
      </c>
      <c r="B17" s="7" t="s">
        <v>57</v>
      </c>
      <c r="C17" s="33">
        <v>2448</v>
      </c>
      <c r="D17" s="34">
        <v>2659</v>
      </c>
      <c r="E17" s="34">
        <v>2000</v>
      </c>
      <c r="F17" s="34">
        <v>2000</v>
      </c>
      <c r="G17" s="34">
        <v>2000</v>
      </c>
      <c r="H17" s="35"/>
      <c r="I17" s="34">
        <v>2000</v>
      </c>
      <c r="J17" s="34">
        <v>2000</v>
      </c>
      <c r="K17" s="35"/>
      <c r="L17" s="34">
        <v>2075</v>
      </c>
      <c r="M17" s="34">
        <v>2075</v>
      </c>
      <c r="N17" s="35"/>
      <c r="O17" s="18"/>
    </row>
    <row r="18" spans="1:15" ht="18.75" x14ac:dyDescent="0.2">
      <c r="A18" s="6" t="s">
        <v>84</v>
      </c>
      <c r="B18" s="7" t="s">
        <v>57</v>
      </c>
      <c r="C18" s="8">
        <v>4.5999999999999996</v>
      </c>
      <c r="D18" s="36">
        <v>3</v>
      </c>
      <c r="E18" s="36">
        <v>1.4</v>
      </c>
      <c r="F18" s="36">
        <v>5.8</v>
      </c>
      <c r="G18" s="36">
        <v>5.8</v>
      </c>
      <c r="H18" s="37"/>
      <c r="I18" s="36">
        <v>5.8</v>
      </c>
      <c r="J18" s="36">
        <v>5.8</v>
      </c>
      <c r="K18" s="37"/>
      <c r="L18" s="36">
        <v>6.1</v>
      </c>
      <c r="M18" s="36">
        <v>6.1</v>
      </c>
      <c r="N18" s="37"/>
      <c r="O18" s="18"/>
    </row>
    <row r="19" spans="1:15" ht="18.75" x14ac:dyDescent="0.2">
      <c r="A19" s="3" t="s">
        <v>38</v>
      </c>
      <c r="B19" s="4"/>
      <c r="C19" s="9"/>
      <c r="D19" s="38"/>
      <c r="E19" s="38"/>
      <c r="F19" s="38"/>
      <c r="G19" s="38"/>
      <c r="H19" s="37"/>
      <c r="I19" s="38"/>
      <c r="J19" s="38"/>
      <c r="K19" s="37"/>
      <c r="L19" s="38"/>
      <c r="M19" s="38"/>
      <c r="N19" s="37"/>
      <c r="O19" s="18"/>
    </row>
    <row r="20" spans="1:15" ht="69.75" customHeight="1" x14ac:dyDescent="0.2">
      <c r="A20" s="6" t="s">
        <v>39</v>
      </c>
      <c r="B20" s="7" t="s">
        <v>40</v>
      </c>
      <c r="C20" s="8">
        <v>8495377.6999999993</v>
      </c>
      <c r="D20" s="36">
        <v>9310919.5999999996</v>
      </c>
      <c r="E20" s="36">
        <v>9788356.5999999996</v>
      </c>
      <c r="F20" s="36">
        <f>E20*F21/100</f>
        <v>10082007.298</v>
      </c>
      <c r="G20" s="36">
        <f>E20*G21/100</f>
        <v>10130949.080999998</v>
      </c>
      <c r="H20" s="37"/>
      <c r="I20" s="36">
        <f>F20*I21/100</f>
        <v>10434877.55343</v>
      </c>
      <c r="J20" s="36">
        <f>G20*J21/100</f>
        <v>10536187.044239998</v>
      </c>
      <c r="K20" s="37"/>
      <c r="L20" s="36">
        <f>I20*104/100</f>
        <v>10852272.655567201</v>
      </c>
      <c r="M20" s="36">
        <f>J20*M21/100</f>
        <v>11010315.461230798</v>
      </c>
      <c r="N20" s="37"/>
      <c r="O20" s="18"/>
    </row>
    <row r="21" spans="1:15" ht="37.5" x14ac:dyDescent="0.2">
      <c r="A21" s="6"/>
      <c r="B21" s="7" t="s">
        <v>41</v>
      </c>
      <c r="C21" s="8">
        <v>114.3</v>
      </c>
      <c r="D21" s="36">
        <f>D20/C20*100</f>
        <v>109.59983097632022</v>
      </c>
      <c r="E21" s="36">
        <f>E20/D20*100</f>
        <v>105.1277104787802</v>
      </c>
      <c r="F21" s="36">
        <v>103</v>
      </c>
      <c r="G21" s="36">
        <v>103.5</v>
      </c>
      <c r="H21" s="37"/>
      <c r="I21" s="36">
        <v>103.5</v>
      </c>
      <c r="J21" s="36">
        <v>104</v>
      </c>
      <c r="K21" s="37"/>
      <c r="L21" s="36">
        <v>104</v>
      </c>
      <c r="M21" s="36">
        <v>104.5</v>
      </c>
      <c r="N21" s="37"/>
      <c r="O21" s="18"/>
    </row>
    <row r="22" spans="1:15" ht="18.75" x14ac:dyDescent="0.2">
      <c r="A22" s="6" t="s">
        <v>0</v>
      </c>
      <c r="B22" s="7"/>
      <c r="C22" s="8"/>
      <c r="D22" s="36"/>
      <c r="E22" s="36"/>
      <c r="F22" s="36"/>
      <c r="G22" s="36"/>
      <c r="H22" s="37"/>
      <c r="I22" s="36"/>
      <c r="J22" s="36"/>
      <c r="K22" s="37"/>
      <c r="L22" s="36"/>
      <c r="M22" s="36"/>
      <c r="N22" s="37"/>
      <c r="O22" s="18"/>
    </row>
    <row r="23" spans="1:15" ht="71.25" customHeight="1" x14ac:dyDescent="0.2">
      <c r="A23" s="6" t="s">
        <v>77</v>
      </c>
      <c r="B23" s="7" t="s">
        <v>40</v>
      </c>
      <c r="C23" s="33">
        <v>0</v>
      </c>
      <c r="D23" s="34">
        <v>0</v>
      </c>
      <c r="E23" s="34">
        <v>0</v>
      </c>
      <c r="F23" s="34">
        <v>0</v>
      </c>
      <c r="G23" s="34">
        <v>0</v>
      </c>
      <c r="H23" s="35"/>
      <c r="I23" s="34">
        <v>0</v>
      </c>
      <c r="J23" s="34">
        <v>0</v>
      </c>
      <c r="K23" s="35"/>
      <c r="L23" s="34">
        <v>0</v>
      </c>
      <c r="M23" s="34">
        <v>0</v>
      </c>
      <c r="N23" s="17"/>
      <c r="O23" s="18"/>
    </row>
    <row r="24" spans="1:15" ht="28.5" customHeight="1" x14ac:dyDescent="0.2">
      <c r="A24" s="6"/>
      <c r="B24" s="7" t="s">
        <v>41</v>
      </c>
      <c r="C24" s="33">
        <v>0</v>
      </c>
      <c r="D24" s="34">
        <v>0</v>
      </c>
      <c r="E24" s="34">
        <v>0</v>
      </c>
      <c r="F24" s="34">
        <v>0</v>
      </c>
      <c r="G24" s="34">
        <v>0</v>
      </c>
      <c r="H24" s="35"/>
      <c r="I24" s="34">
        <v>0</v>
      </c>
      <c r="J24" s="34">
        <v>0</v>
      </c>
      <c r="K24" s="35"/>
      <c r="L24" s="34">
        <v>0</v>
      </c>
      <c r="M24" s="34">
        <v>0</v>
      </c>
      <c r="N24" s="17"/>
      <c r="O24" s="18"/>
    </row>
    <row r="25" spans="1:15" ht="66.75" customHeight="1" x14ac:dyDescent="0.2">
      <c r="A25" s="6" t="s">
        <v>78</v>
      </c>
      <c r="B25" s="7" t="s">
        <v>40</v>
      </c>
      <c r="C25" s="8">
        <v>5760462.7999999998</v>
      </c>
      <c r="D25" s="36">
        <v>6602479.4000000004</v>
      </c>
      <c r="E25" s="36">
        <v>7094525</v>
      </c>
      <c r="F25" s="36">
        <f>E25*F26/100</f>
        <v>7342833.375</v>
      </c>
      <c r="G25" s="36">
        <f>E25*G26/100</f>
        <v>7378306</v>
      </c>
      <c r="H25" s="37"/>
      <c r="I25" s="36">
        <f>F25*I26/100</f>
        <v>7636546.71</v>
      </c>
      <c r="J25" s="36">
        <f>G25*104.5/100</f>
        <v>7710329.7699999996</v>
      </c>
      <c r="K25" s="37"/>
      <c r="L25" s="36">
        <f>I25*L26/100</f>
        <v>7980191.3119500009</v>
      </c>
      <c r="M25" s="36">
        <f>J25*M26/100</f>
        <v>8095846.2584999986</v>
      </c>
      <c r="N25" s="17"/>
      <c r="O25" s="18"/>
    </row>
    <row r="26" spans="1:15" ht="33.75" customHeight="1" x14ac:dyDescent="0.2">
      <c r="A26" s="6"/>
      <c r="B26" s="7" t="s">
        <v>26</v>
      </c>
      <c r="C26" s="8">
        <v>106.7</v>
      </c>
      <c r="D26" s="36">
        <v>114.6</v>
      </c>
      <c r="E26" s="36">
        <f t="shared" ref="E26" si="0">E25/D25*100</f>
        <v>107.45243673157086</v>
      </c>
      <c r="F26" s="36">
        <v>103.5</v>
      </c>
      <c r="G26" s="36">
        <v>104</v>
      </c>
      <c r="H26" s="37"/>
      <c r="I26" s="36">
        <v>104</v>
      </c>
      <c r="J26" s="36">
        <v>104.5</v>
      </c>
      <c r="K26" s="37"/>
      <c r="L26" s="36">
        <v>104.5</v>
      </c>
      <c r="M26" s="36">
        <v>105</v>
      </c>
      <c r="N26" s="17"/>
      <c r="O26" s="18"/>
    </row>
    <row r="27" spans="1:15" ht="85.5" customHeight="1" x14ac:dyDescent="0.2">
      <c r="A27" s="6" t="s">
        <v>79</v>
      </c>
      <c r="B27" s="7" t="s">
        <v>40</v>
      </c>
      <c r="C27" s="8">
        <v>1003570</v>
      </c>
      <c r="D27" s="39">
        <v>1027576.6</v>
      </c>
      <c r="E27" s="36">
        <v>1058000</v>
      </c>
      <c r="F27" s="36">
        <f>E27*F28/100</f>
        <v>1096088</v>
      </c>
      <c r="G27" s="36">
        <f>E27*G28/100</f>
        <v>1096088</v>
      </c>
      <c r="H27" s="37"/>
      <c r="I27" s="36">
        <f>F27*I28/100</f>
        <v>1138835.432</v>
      </c>
      <c r="J27" s="36">
        <f>G27*J28/100</f>
        <v>1138835.432</v>
      </c>
      <c r="K27" s="37"/>
      <c r="L27" s="36">
        <f>I27*L28/100</f>
        <v>1184388.84928</v>
      </c>
      <c r="M27" s="36">
        <f>J27*M28/100</f>
        <v>1184388.84928</v>
      </c>
      <c r="N27" s="17"/>
      <c r="O27" s="18"/>
    </row>
    <row r="28" spans="1:15" ht="30.75" customHeight="1" x14ac:dyDescent="0.2">
      <c r="A28" s="6"/>
      <c r="B28" s="7" t="s">
        <v>26</v>
      </c>
      <c r="C28" s="8">
        <v>156.80000000000001</v>
      </c>
      <c r="D28" s="8">
        <f>D27/C27*100</f>
        <v>102.39212013113186</v>
      </c>
      <c r="E28" s="36">
        <v>103</v>
      </c>
      <c r="F28" s="36">
        <v>103.6</v>
      </c>
      <c r="G28" s="36">
        <v>103.6</v>
      </c>
      <c r="H28" s="37"/>
      <c r="I28" s="36">
        <v>103.9</v>
      </c>
      <c r="J28" s="36">
        <v>103.9</v>
      </c>
      <c r="K28" s="37"/>
      <c r="L28" s="36">
        <v>104</v>
      </c>
      <c r="M28" s="36">
        <v>104</v>
      </c>
      <c r="N28" s="37"/>
      <c r="O28" s="18"/>
    </row>
    <row r="29" spans="1:15" ht="97.5" customHeight="1" x14ac:dyDescent="0.2">
      <c r="A29" s="6" t="s">
        <v>80</v>
      </c>
      <c r="B29" s="7" t="s">
        <v>40</v>
      </c>
      <c r="C29" s="8">
        <v>99008</v>
      </c>
      <c r="D29" s="36">
        <v>97084</v>
      </c>
      <c r="E29" s="36">
        <v>98460</v>
      </c>
      <c r="F29" s="36">
        <v>105060.8</v>
      </c>
      <c r="G29" s="36">
        <v>105265.60000000001</v>
      </c>
      <c r="H29" s="37"/>
      <c r="I29" s="36">
        <v>109918.8</v>
      </c>
      <c r="J29" s="36">
        <v>110352</v>
      </c>
      <c r="K29" s="37"/>
      <c r="L29" s="36">
        <v>115344.4</v>
      </c>
      <c r="M29" s="36">
        <v>116372.8</v>
      </c>
      <c r="N29" s="17"/>
      <c r="O29" s="18"/>
    </row>
    <row r="30" spans="1:15" ht="37.5" x14ac:dyDescent="0.2">
      <c r="A30" s="6"/>
      <c r="B30" s="7" t="s">
        <v>26</v>
      </c>
      <c r="C30" s="8">
        <v>101.2</v>
      </c>
      <c r="D30" s="36">
        <v>98.080808080808083</v>
      </c>
      <c r="E30" s="36">
        <v>101.44181256436664</v>
      </c>
      <c r="F30" s="36">
        <v>106.70399999999999</v>
      </c>
      <c r="G30" s="36">
        <v>106.91199999999998</v>
      </c>
      <c r="H30" s="37"/>
      <c r="I30" s="36">
        <v>104.62400000000001</v>
      </c>
      <c r="J30" s="36">
        <v>104.83200000000001</v>
      </c>
      <c r="K30" s="37"/>
      <c r="L30" s="36">
        <v>104.93599999999998</v>
      </c>
      <c r="M30" s="36">
        <v>105.45600000000002</v>
      </c>
      <c r="N30" s="17"/>
      <c r="O30" s="18"/>
    </row>
    <row r="31" spans="1:15" ht="18.75" x14ac:dyDescent="0.2">
      <c r="A31" s="6"/>
      <c r="B31" s="7"/>
      <c r="C31" s="8"/>
      <c r="D31" s="36"/>
      <c r="E31" s="36"/>
      <c r="F31" s="36"/>
      <c r="G31" s="36"/>
      <c r="H31" s="37"/>
      <c r="I31" s="36"/>
      <c r="J31" s="36"/>
      <c r="K31" s="37"/>
      <c r="L31" s="36"/>
      <c r="M31" s="36"/>
      <c r="N31" s="17"/>
      <c r="O31" s="18"/>
    </row>
    <row r="32" spans="1:15" ht="25.5" customHeight="1" x14ac:dyDescent="0.2">
      <c r="A32" s="10" t="s">
        <v>99</v>
      </c>
      <c r="B32" s="11"/>
      <c r="C32" s="11"/>
      <c r="D32" s="40"/>
      <c r="E32" s="40"/>
      <c r="F32" s="40"/>
      <c r="G32" s="40"/>
      <c r="H32" s="17"/>
      <c r="I32" s="40"/>
      <c r="J32" s="40"/>
      <c r="K32" s="17"/>
      <c r="L32" s="40"/>
      <c r="M32" s="40"/>
      <c r="N32" s="17"/>
      <c r="O32" s="18"/>
    </row>
    <row r="33" spans="1:15" ht="45.75" customHeight="1" x14ac:dyDescent="0.2">
      <c r="A33" s="6" t="s">
        <v>5</v>
      </c>
      <c r="B33" s="41" t="s">
        <v>70</v>
      </c>
      <c r="C33" s="8">
        <v>191.8</v>
      </c>
      <c r="D33" s="36">
        <f>C33*D35/100*81.8/100</f>
        <v>168.34554519999998</v>
      </c>
      <c r="E33" s="36">
        <f>D33*E35/100</f>
        <v>174.57433037239997</v>
      </c>
      <c r="F33" s="36">
        <f>E33*F35/100*F34/100</f>
        <v>185.54458129300161</v>
      </c>
      <c r="G33" s="36">
        <f>E33*G35/100*G34/100</f>
        <v>185.91729748834669</v>
      </c>
      <c r="H33" s="37"/>
      <c r="I33" s="36">
        <f>F33*I35/100*I34/100</f>
        <v>199.32868823725872</v>
      </c>
      <c r="J33" s="36">
        <f>G33*J35/100*J34/100</f>
        <v>200.50622782225727</v>
      </c>
      <c r="K33" s="37"/>
      <c r="L33" s="36">
        <f>I33*L35/100*L34/100</f>
        <v>216.00851286895252</v>
      </c>
      <c r="M33" s="36">
        <f>J33*M35/100*M34/100</f>
        <v>218.53875542145198</v>
      </c>
      <c r="N33" s="17"/>
      <c r="O33" s="18"/>
    </row>
    <row r="34" spans="1:15" ht="56.25" x14ac:dyDescent="0.2">
      <c r="A34" s="6" t="s">
        <v>6</v>
      </c>
      <c r="B34" s="7" t="s">
        <v>7</v>
      </c>
      <c r="C34" s="8">
        <v>95.2</v>
      </c>
      <c r="D34" s="36">
        <v>81.8</v>
      </c>
      <c r="E34" s="36">
        <v>100</v>
      </c>
      <c r="F34" s="36">
        <v>102</v>
      </c>
      <c r="G34" s="36">
        <v>102.5</v>
      </c>
      <c r="H34" s="37"/>
      <c r="I34" s="36">
        <v>103</v>
      </c>
      <c r="J34" s="36">
        <v>103.5</v>
      </c>
      <c r="K34" s="37"/>
      <c r="L34" s="36">
        <v>104</v>
      </c>
      <c r="M34" s="36">
        <v>104.5</v>
      </c>
      <c r="N34" s="17"/>
      <c r="O34" s="18"/>
    </row>
    <row r="35" spans="1:15" ht="37.5" x14ac:dyDescent="0.2">
      <c r="A35" s="6" t="s">
        <v>90</v>
      </c>
      <c r="B35" s="7" t="s">
        <v>91</v>
      </c>
      <c r="C35" s="8">
        <v>105.2</v>
      </c>
      <c r="D35" s="36">
        <v>107.3</v>
      </c>
      <c r="E35" s="36">
        <v>103.7</v>
      </c>
      <c r="F35" s="36">
        <v>104.2</v>
      </c>
      <c r="G35" s="36">
        <v>103.9</v>
      </c>
      <c r="H35" s="37"/>
      <c r="I35" s="36">
        <v>104.3</v>
      </c>
      <c r="J35" s="36">
        <v>104.2</v>
      </c>
      <c r="K35" s="37"/>
      <c r="L35" s="36">
        <v>104.2</v>
      </c>
      <c r="M35" s="36">
        <v>104.3</v>
      </c>
      <c r="N35" s="17"/>
      <c r="O35" s="18"/>
    </row>
    <row r="36" spans="1:15" ht="35.25" customHeight="1" x14ac:dyDescent="0.2">
      <c r="A36" s="6" t="s">
        <v>100</v>
      </c>
      <c r="B36" s="7" t="s">
        <v>101</v>
      </c>
      <c r="C36" s="8">
        <v>12517</v>
      </c>
      <c r="D36" s="36">
        <v>12378</v>
      </c>
      <c r="E36" s="36">
        <v>15000</v>
      </c>
      <c r="F36" s="36">
        <v>15000</v>
      </c>
      <c r="G36" s="36">
        <v>15000</v>
      </c>
      <c r="H36" s="37"/>
      <c r="I36" s="36">
        <v>15000</v>
      </c>
      <c r="J36" s="36">
        <v>15000</v>
      </c>
      <c r="K36" s="37"/>
      <c r="L36" s="36">
        <v>15000</v>
      </c>
      <c r="M36" s="36">
        <v>15000</v>
      </c>
      <c r="N36" s="17"/>
      <c r="O36" s="18"/>
    </row>
    <row r="37" spans="1:15" ht="37.5" x14ac:dyDescent="0.2">
      <c r="A37" s="10" t="s">
        <v>102</v>
      </c>
      <c r="B37" s="11"/>
      <c r="C37" s="12"/>
      <c r="D37" s="42"/>
      <c r="E37" s="42"/>
      <c r="F37" s="42"/>
      <c r="G37" s="42"/>
      <c r="H37" s="37"/>
      <c r="I37" s="42"/>
      <c r="J37" s="42"/>
      <c r="K37" s="37"/>
      <c r="L37" s="42"/>
      <c r="M37" s="42"/>
      <c r="N37" s="17"/>
      <c r="O37" s="18"/>
    </row>
    <row r="38" spans="1:15" ht="18.75" x14ac:dyDescent="0.2">
      <c r="A38" s="43" t="s">
        <v>112</v>
      </c>
      <c r="B38" s="7" t="s">
        <v>1</v>
      </c>
      <c r="C38" s="33">
        <v>657</v>
      </c>
      <c r="D38" s="34">
        <v>730</v>
      </c>
      <c r="E38" s="34">
        <v>665</v>
      </c>
      <c r="F38" s="34">
        <v>650</v>
      </c>
      <c r="G38" s="34">
        <v>685</v>
      </c>
      <c r="H38" s="35"/>
      <c r="I38" s="34">
        <v>660</v>
      </c>
      <c r="J38" s="34">
        <v>735</v>
      </c>
      <c r="K38" s="35"/>
      <c r="L38" s="34">
        <v>685</v>
      </c>
      <c r="M38" s="34">
        <v>755</v>
      </c>
      <c r="N38" s="17"/>
      <c r="O38" s="18"/>
    </row>
    <row r="39" spans="1:15" ht="18.75" x14ac:dyDescent="0.2">
      <c r="A39" s="43" t="s">
        <v>113</v>
      </c>
      <c r="B39" s="7" t="s">
        <v>3</v>
      </c>
      <c r="C39" s="33">
        <v>166</v>
      </c>
      <c r="D39" s="34">
        <v>179</v>
      </c>
      <c r="E39" s="34">
        <v>172</v>
      </c>
      <c r="F39" s="34">
        <v>180</v>
      </c>
      <c r="G39" s="34">
        <v>190</v>
      </c>
      <c r="H39" s="35"/>
      <c r="I39" s="34">
        <v>185</v>
      </c>
      <c r="J39" s="34">
        <v>195</v>
      </c>
      <c r="K39" s="35"/>
      <c r="L39" s="34">
        <v>190</v>
      </c>
      <c r="M39" s="34">
        <v>200</v>
      </c>
      <c r="N39" s="17"/>
      <c r="O39" s="18"/>
    </row>
    <row r="40" spans="1:15" ht="18.75" x14ac:dyDescent="0.2">
      <c r="A40" s="43" t="s">
        <v>114</v>
      </c>
      <c r="B40" s="7" t="s">
        <v>2</v>
      </c>
      <c r="C40" s="33">
        <v>4518</v>
      </c>
      <c r="D40" s="34">
        <v>4203</v>
      </c>
      <c r="E40" s="34">
        <v>3860</v>
      </c>
      <c r="F40" s="34">
        <v>3800</v>
      </c>
      <c r="G40" s="34">
        <v>3800</v>
      </c>
      <c r="H40" s="35"/>
      <c r="I40" s="34">
        <v>3750</v>
      </c>
      <c r="J40" s="34">
        <v>3750</v>
      </c>
      <c r="K40" s="35"/>
      <c r="L40" s="34">
        <v>3700</v>
      </c>
      <c r="M40" s="34">
        <v>3700</v>
      </c>
      <c r="N40" s="17"/>
      <c r="O40" s="18"/>
    </row>
    <row r="41" spans="1:15" ht="18.75" x14ac:dyDescent="0.2">
      <c r="A41" s="43" t="s">
        <v>120</v>
      </c>
      <c r="B41" s="7" t="s">
        <v>3</v>
      </c>
      <c r="C41" s="33">
        <v>206</v>
      </c>
      <c r="D41" s="34">
        <v>204.8</v>
      </c>
      <c r="E41" s="34">
        <v>250</v>
      </c>
      <c r="F41" s="34">
        <v>200</v>
      </c>
      <c r="G41" s="34">
        <v>200</v>
      </c>
      <c r="H41" s="35"/>
      <c r="I41" s="34">
        <v>200</v>
      </c>
      <c r="J41" s="34">
        <v>200</v>
      </c>
      <c r="K41" s="35"/>
      <c r="L41" s="34">
        <v>200</v>
      </c>
      <c r="M41" s="34">
        <v>200</v>
      </c>
      <c r="N41" s="17"/>
      <c r="O41" s="18"/>
    </row>
    <row r="42" spans="1:15" ht="18.75" x14ac:dyDescent="0.2">
      <c r="A42" s="43" t="s">
        <v>121</v>
      </c>
      <c r="B42" s="7" t="s">
        <v>3</v>
      </c>
      <c r="C42" s="33">
        <v>25.2</v>
      </c>
      <c r="D42" s="34">
        <v>26.4</v>
      </c>
      <c r="E42" s="34">
        <v>26.9</v>
      </c>
      <c r="F42" s="34">
        <v>27.5</v>
      </c>
      <c r="G42" s="34">
        <v>27.5</v>
      </c>
      <c r="H42" s="35"/>
      <c r="I42" s="34">
        <v>28.2</v>
      </c>
      <c r="J42" s="34">
        <v>28.2</v>
      </c>
      <c r="K42" s="35"/>
      <c r="L42" s="34">
        <v>29</v>
      </c>
      <c r="M42" s="34">
        <v>29</v>
      </c>
      <c r="N42" s="17"/>
      <c r="O42" s="18"/>
    </row>
    <row r="43" spans="1:15" ht="18.75" x14ac:dyDescent="0.2">
      <c r="A43" s="43" t="s">
        <v>122</v>
      </c>
      <c r="B43" s="7" t="s">
        <v>3</v>
      </c>
      <c r="C43" s="33">
        <v>4366</v>
      </c>
      <c r="D43" s="34">
        <v>4050</v>
      </c>
      <c r="E43" s="34">
        <v>4010</v>
      </c>
      <c r="F43" s="34">
        <v>4411</v>
      </c>
      <c r="G43" s="34">
        <v>4420</v>
      </c>
      <c r="H43" s="35"/>
      <c r="I43" s="34">
        <v>4852</v>
      </c>
      <c r="J43" s="34">
        <v>4860</v>
      </c>
      <c r="K43" s="35"/>
      <c r="L43" s="34">
        <v>5337</v>
      </c>
      <c r="M43" s="34">
        <v>5346</v>
      </c>
      <c r="N43" s="17"/>
      <c r="O43" s="18"/>
    </row>
    <row r="44" spans="1:15" ht="18.75" x14ac:dyDescent="0.2">
      <c r="A44" s="43" t="s">
        <v>115</v>
      </c>
      <c r="B44" s="7" t="s">
        <v>116</v>
      </c>
      <c r="C44" s="33">
        <v>406.8</v>
      </c>
      <c r="D44" s="34">
        <v>444</v>
      </c>
      <c r="E44" s="34">
        <v>450</v>
      </c>
      <c r="F44" s="34">
        <v>463</v>
      </c>
      <c r="G44" s="34">
        <v>463</v>
      </c>
      <c r="H44" s="35"/>
      <c r="I44" s="34">
        <v>482</v>
      </c>
      <c r="J44" s="34">
        <v>482</v>
      </c>
      <c r="K44" s="35"/>
      <c r="L44" s="34">
        <v>496</v>
      </c>
      <c r="M44" s="34">
        <v>496</v>
      </c>
      <c r="N44" s="17"/>
      <c r="O44" s="18"/>
    </row>
    <row r="45" spans="1:15" ht="18.75" x14ac:dyDescent="0.2">
      <c r="A45" s="43" t="s">
        <v>118</v>
      </c>
      <c r="B45" s="7" t="s">
        <v>119</v>
      </c>
      <c r="C45" s="33">
        <v>966.7</v>
      </c>
      <c r="D45" s="34">
        <v>1136.5</v>
      </c>
      <c r="E45" s="34">
        <v>1450</v>
      </c>
      <c r="F45" s="34">
        <v>1520</v>
      </c>
      <c r="G45" s="34">
        <v>1850</v>
      </c>
      <c r="H45" s="35"/>
      <c r="I45" s="34">
        <v>1610</v>
      </c>
      <c r="J45" s="34">
        <v>1920</v>
      </c>
      <c r="K45" s="35"/>
      <c r="L45" s="34">
        <v>1750</v>
      </c>
      <c r="M45" s="34">
        <v>2100</v>
      </c>
      <c r="N45" s="17"/>
      <c r="O45" s="18"/>
    </row>
    <row r="46" spans="1:15" ht="18.75" x14ac:dyDescent="0.2">
      <c r="A46" s="3" t="s">
        <v>103</v>
      </c>
      <c r="B46" s="4"/>
      <c r="C46" s="23"/>
      <c r="D46" s="44"/>
      <c r="E46" s="44"/>
      <c r="F46" s="44"/>
      <c r="G46" s="44"/>
      <c r="H46" s="35"/>
      <c r="I46" s="44"/>
      <c r="J46" s="44"/>
      <c r="K46" s="35"/>
      <c r="L46" s="44"/>
      <c r="M46" s="44"/>
      <c r="N46" s="17"/>
      <c r="O46" s="18"/>
    </row>
    <row r="47" spans="1:15" ht="37.5" x14ac:dyDescent="0.2">
      <c r="A47" s="6" t="s">
        <v>45</v>
      </c>
      <c r="B47" s="7" t="s">
        <v>43</v>
      </c>
      <c r="C47" s="7">
        <v>300.05</v>
      </c>
      <c r="D47" s="32">
        <v>300.05</v>
      </c>
      <c r="E47" s="32">
        <v>300.05</v>
      </c>
      <c r="F47" s="32">
        <v>300.05</v>
      </c>
      <c r="G47" s="32">
        <v>300.05</v>
      </c>
      <c r="H47" s="17"/>
      <c r="I47" s="32">
        <v>300.05</v>
      </c>
      <c r="J47" s="32">
        <v>300.05</v>
      </c>
      <c r="K47" s="17"/>
      <c r="L47" s="32">
        <v>300.05</v>
      </c>
      <c r="M47" s="32">
        <v>300.05</v>
      </c>
      <c r="N47" s="17"/>
      <c r="O47" s="18"/>
    </row>
    <row r="48" spans="1:15" ht="37.5" x14ac:dyDescent="0.2">
      <c r="A48" s="6" t="s">
        <v>44</v>
      </c>
      <c r="B48" s="7" t="s">
        <v>43</v>
      </c>
      <c r="C48" s="7">
        <v>139.4</v>
      </c>
      <c r="D48" s="7">
        <v>139.4</v>
      </c>
      <c r="E48" s="7">
        <v>140.19999999999999</v>
      </c>
      <c r="F48" s="7">
        <v>140.19999999999999</v>
      </c>
      <c r="G48" s="7">
        <v>140.19999999999999</v>
      </c>
      <c r="H48" s="45"/>
      <c r="I48" s="7">
        <v>140.19999999999999</v>
      </c>
      <c r="J48" s="7">
        <v>140.19999999999999</v>
      </c>
      <c r="K48" s="45"/>
      <c r="L48" s="7">
        <v>140.19999999999999</v>
      </c>
      <c r="M48" s="7">
        <v>140.19999999999999</v>
      </c>
      <c r="N48" s="17"/>
      <c r="O48" s="18"/>
    </row>
    <row r="49" spans="1:15" ht="18.75" x14ac:dyDescent="0.2">
      <c r="A49" s="3" t="s">
        <v>104</v>
      </c>
      <c r="B49" s="4"/>
      <c r="C49" s="4"/>
      <c r="D49" s="5"/>
      <c r="E49" s="5"/>
      <c r="F49" s="5"/>
      <c r="G49" s="5"/>
      <c r="H49" s="17"/>
      <c r="I49" s="5"/>
      <c r="J49" s="5"/>
      <c r="K49" s="17"/>
      <c r="L49" s="5"/>
      <c r="M49" s="5"/>
      <c r="N49" s="17"/>
      <c r="O49" s="18"/>
    </row>
    <row r="50" spans="1:15" ht="39" customHeight="1" x14ac:dyDescent="0.2">
      <c r="A50" s="6" t="s">
        <v>68</v>
      </c>
      <c r="B50" s="7" t="s">
        <v>40</v>
      </c>
      <c r="C50" s="8">
        <v>900000</v>
      </c>
      <c r="D50" s="36">
        <v>535000</v>
      </c>
      <c r="E50" s="36">
        <v>650000</v>
      </c>
      <c r="F50" s="36">
        <v>347000</v>
      </c>
      <c r="G50" s="36">
        <v>347000</v>
      </c>
      <c r="H50" s="37"/>
      <c r="I50" s="36">
        <v>375000</v>
      </c>
      <c r="J50" s="36">
        <v>375000</v>
      </c>
      <c r="K50" s="37"/>
      <c r="L50" s="36">
        <v>480000</v>
      </c>
      <c r="M50" s="36">
        <v>480000</v>
      </c>
      <c r="N50" s="17"/>
      <c r="O50" s="18"/>
    </row>
    <row r="51" spans="1:15" ht="45" customHeight="1" x14ac:dyDescent="0.2">
      <c r="A51" s="6" t="s">
        <v>14</v>
      </c>
      <c r="B51" s="7" t="s">
        <v>7</v>
      </c>
      <c r="C51" s="8">
        <v>100.75609489487105</v>
      </c>
      <c r="D51" s="36">
        <v>56.4</v>
      </c>
      <c r="E51" s="36">
        <f>E50/D50*100/E52*100</f>
        <v>114.40237956949504</v>
      </c>
      <c r="F51" s="36">
        <f>F50/E50*100/F52*100</f>
        <v>50.890958421940311</v>
      </c>
      <c r="G51" s="36">
        <f>G50/E50*100/G52*100</f>
        <v>50.794115494400941</v>
      </c>
      <c r="H51" s="37"/>
      <c r="I51" s="36">
        <f>I50/F50*100/I52*100</f>
        <v>103.31660063587924</v>
      </c>
      <c r="J51" s="36">
        <f>J50/G50*100/J52*100</f>
        <v>103.11943155069628</v>
      </c>
      <c r="K51" s="37"/>
      <c r="L51" s="36">
        <f>L50/I50*100/L52*100</f>
        <v>122.25405921680994</v>
      </c>
      <c r="M51" s="36">
        <f>M50/J50*100/M52*100</f>
        <v>122.25405921680994</v>
      </c>
      <c r="N51" s="19"/>
      <c r="O51" s="18"/>
    </row>
    <row r="52" spans="1:15" ht="31.5" customHeight="1" x14ac:dyDescent="0.2">
      <c r="A52" s="6" t="s">
        <v>90</v>
      </c>
      <c r="B52" s="7" t="s">
        <v>91</v>
      </c>
      <c r="C52" s="61">
        <v>105.3</v>
      </c>
      <c r="D52" s="36">
        <v>106.8</v>
      </c>
      <c r="E52" s="63">
        <v>106.2</v>
      </c>
      <c r="F52" s="36">
        <v>104.9</v>
      </c>
      <c r="G52" s="36">
        <v>105.1</v>
      </c>
      <c r="H52" s="37"/>
      <c r="I52" s="36">
        <v>104.6</v>
      </c>
      <c r="J52" s="36">
        <v>104.8</v>
      </c>
      <c r="K52" s="37"/>
      <c r="L52" s="36">
        <v>104.7</v>
      </c>
      <c r="M52" s="36">
        <v>104.7</v>
      </c>
      <c r="N52" s="19"/>
      <c r="O52" s="18"/>
    </row>
    <row r="53" spans="1:15" ht="37.5" customHeight="1" x14ac:dyDescent="0.2">
      <c r="A53" s="6" t="s">
        <v>73</v>
      </c>
      <c r="B53" s="7"/>
      <c r="C53" s="61"/>
      <c r="D53" s="36"/>
      <c r="E53" s="63"/>
      <c r="F53" s="36"/>
      <c r="G53" s="36"/>
      <c r="H53" s="37"/>
      <c r="I53" s="36"/>
      <c r="J53" s="36"/>
      <c r="K53" s="37"/>
      <c r="L53" s="36"/>
      <c r="M53" s="36"/>
      <c r="N53" s="19"/>
      <c r="O53" s="18"/>
    </row>
    <row r="54" spans="1:15" ht="37.5" x14ac:dyDescent="0.2">
      <c r="A54" s="13" t="s">
        <v>46</v>
      </c>
      <c r="B54" s="7" t="s">
        <v>47</v>
      </c>
      <c r="C54" s="61">
        <v>659493</v>
      </c>
      <c r="D54" s="62">
        <v>404609</v>
      </c>
      <c r="E54" s="63">
        <v>263250</v>
      </c>
      <c r="F54" s="36">
        <f>F50-F55</f>
        <v>157421</v>
      </c>
      <c r="G54" s="36">
        <f t="shared" ref="G54:M54" si="1">G50-G55</f>
        <v>157421</v>
      </c>
      <c r="H54" s="36"/>
      <c r="I54" s="36">
        <f t="shared" si="1"/>
        <v>169158</v>
      </c>
      <c r="J54" s="36">
        <f t="shared" si="1"/>
        <v>169158</v>
      </c>
      <c r="K54" s="36"/>
      <c r="L54" s="36">
        <f t="shared" si="1"/>
        <v>180000</v>
      </c>
      <c r="M54" s="36">
        <f t="shared" si="1"/>
        <v>180000</v>
      </c>
      <c r="N54" s="19"/>
      <c r="O54" s="18"/>
    </row>
    <row r="55" spans="1:15" ht="37.5" x14ac:dyDescent="0.2">
      <c r="A55" s="13" t="s">
        <v>15</v>
      </c>
      <c r="B55" s="7" t="s">
        <v>47</v>
      </c>
      <c r="C55" s="61">
        <v>240507</v>
      </c>
      <c r="D55" s="62">
        <v>130391</v>
      </c>
      <c r="E55" s="63">
        <v>386750</v>
      </c>
      <c r="F55" s="36">
        <v>189579</v>
      </c>
      <c r="G55" s="36">
        <v>189579</v>
      </c>
      <c r="H55" s="37"/>
      <c r="I55" s="36">
        <v>205842</v>
      </c>
      <c r="J55" s="36">
        <v>205842</v>
      </c>
      <c r="K55" s="37"/>
      <c r="L55" s="36">
        <v>300000</v>
      </c>
      <c r="M55" s="36">
        <v>300000</v>
      </c>
      <c r="N55" s="19"/>
      <c r="O55" s="18"/>
    </row>
    <row r="56" spans="1:15" ht="18.75" x14ac:dyDescent="0.2">
      <c r="A56" s="13" t="s">
        <v>48</v>
      </c>
      <c r="B56" s="7"/>
      <c r="C56" s="61"/>
      <c r="D56" s="36"/>
      <c r="E56" s="63"/>
      <c r="F56" s="36"/>
      <c r="G56" s="36"/>
      <c r="H56" s="37"/>
      <c r="I56" s="36"/>
      <c r="J56" s="36"/>
      <c r="K56" s="37"/>
      <c r="L56" s="36"/>
      <c r="M56" s="36"/>
      <c r="N56" s="19"/>
      <c r="O56" s="18"/>
    </row>
    <row r="57" spans="1:15" ht="37.5" x14ac:dyDescent="0.2">
      <c r="A57" s="6" t="s">
        <v>49</v>
      </c>
      <c r="B57" s="7" t="s">
        <v>47</v>
      </c>
      <c r="C57" s="8">
        <v>0</v>
      </c>
      <c r="D57" s="36">
        <v>0</v>
      </c>
      <c r="E57" s="36">
        <v>0</v>
      </c>
      <c r="F57" s="36">
        <v>0</v>
      </c>
      <c r="G57" s="36">
        <v>0</v>
      </c>
      <c r="H57" s="37"/>
      <c r="I57" s="36">
        <v>0</v>
      </c>
      <c r="J57" s="36">
        <v>0</v>
      </c>
      <c r="K57" s="37"/>
      <c r="L57" s="36">
        <v>0</v>
      </c>
      <c r="M57" s="36">
        <v>0</v>
      </c>
      <c r="N57" s="22"/>
      <c r="O57" s="18"/>
    </row>
    <row r="58" spans="1:15" ht="37.5" x14ac:dyDescent="0.2">
      <c r="A58" s="6" t="s">
        <v>50</v>
      </c>
      <c r="B58" s="7" t="s">
        <v>47</v>
      </c>
      <c r="C58" s="8">
        <v>112583</v>
      </c>
      <c r="D58" s="36">
        <v>92114</v>
      </c>
      <c r="E58" s="36">
        <v>104100</v>
      </c>
      <c r="F58" s="36">
        <v>189579</v>
      </c>
      <c r="G58" s="36">
        <v>189579</v>
      </c>
      <c r="H58" s="37"/>
      <c r="I58" s="36">
        <v>205842</v>
      </c>
      <c r="J58" s="36">
        <v>205842</v>
      </c>
      <c r="K58" s="37"/>
      <c r="L58" s="36">
        <v>300000</v>
      </c>
      <c r="M58" s="36">
        <v>300000</v>
      </c>
      <c r="N58" s="22"/>
      <c r="O58" s="18"/>
    </row>
    <row r="59" spans="1:15" ht="18.75" x14ac:dyDescent="0.2">
      <c r="A59" s="6" t="s">
        <v>51</v>
      </c>
      <c r="B59" s="7"/>
      <c r="C59" s="8"/>
      <c r="D59" s="36"/>
      <c r="E59" s="36"/>
      <c r="F59" s="36"/>
      <c r="G59" s="36"/>
      <c r="H59" s="37"/>
      <c r="I59" s="36"/>
      <c r="J59" s="36"/>
      <c r="K59" s="37"/>
      <c r="L59" s="36"/>
      <c r="M59" s="36"/>
      <c r="N59" s="21"/>
      <c r="O59" s="18"/>
    </row>
    <row r="60" spans="1:15" ht="37.5" x14ac:dyDescent="0.2">
      <c r="A60" s="13" t="s">
        <v>52</v>
      </c>
      <c r="B60" s="7" t="s">
        <v>47</v>
      </c>
      <c r="C60" s="8">
        <v>7714</v>
      </c>
      <c r="D60" s="36">
        <v>6336</v>
      </c>
      <c r="E60" s="36">
        <v>33150</v>
      </c>
      <c r="F60" s="36">
        <v>19602</v>
      </c>
      <c r="G60" s="36">
        <v>19602</v>
      </c>
      <c r="H60" s="37"/>
      <c r="I60" s="36">
        <v>23296</v>
      </c>
      <c r="J60" s="36">
        <v>23296</v>
      </c>
      <c r="K60" s="37"/>
      <c r="L60" s="36">
        <v>0</v>
      </c>
      <c r="M60" s="36">
        <v>0</v>
      </c>
      <c r="N60" s="22"/>
      <c r="O60" s="18"/>
    </row>
    <row r="61" spans="1:15" ht="33" customHeight="1" x14ac:dyDescent="0.2">
      <c r="A61" s="13" t="s">
        <v>69</v>
      </c>
      <c r="B61" s="7" t="s">
        <v>47</v>
      </c>
      <c r="C61" s="8">
        <v>90511</v>
      </c>
      <c r="D61" s="36">
        <v>77376</v>
      </c>
      <c r="E61" s="36">
        <v>65650</v>
      </c>
      <c r="F61" s="36">
        <v>168538</v>
      </c>
      <c r="G61" s="36">
        <v>168538</v>
      </c>
      <c r="H61" s="37"/>
      <c r="I61" s="36">
        <v>176735</v>
      </c>
      <c r="J61" s="36">
        <v>176735</v>
      </c>
      <c r="K61" s="37"/>
      <c r="L61" s="36">
        <v>300000</v>
      </c>
      <c r="M61" s="36">
        <v>300000</v>
      </c>
      <c r="N61" s="22"/>
      <c r="O61" s="18"/>
    </row>
    <row r="62" spans="1:15" ht="37.5" x14ac:dyDescent="0.2">
      <c r="A62" s="13" t="s">
        <v>53</v>
      </c>
      <c r="B62" s="7" t="s">
        <v>47</v>
      </c>
      <c r="C62" s="8">
        <v>14358</v>
      </c>
      <c r="D62" s="36">
        <v>8402</v>
      </c>
      <c r="E62" s="36">
        <v>5300</v>
      </c>
      <c r="F62" s="36">
        <v>1439</v>
      </c>
      <c r="G62" s="36">
        <v>1439</v>
      </c>
      <c r="H62" s="37"/>
      <c r="I62" s="36">
        <v>5811</v>
      </c>
      <c r="J62" s="36">
        <v>5811</v>
      </c>
      <c r="K62" s="37"/>
      <c r="L62" s="36">
        <v>0</v>
      </c>
      <c r="M62" s="36">
        <v>0</v>
      </c>
      <c r="N62" s="22"/>
      <c r="O62" s="18"/>
    </row>
    <row r="63" spans="1:15" ht="37.5" x14ac:dyDescent="0.2">
      <c r="A63" s="13" t="s">
        <v>54</v>
      </c>
      <c r="B63" s="7" t="s">
        <v>40</v>
      </c>
      <c r="C63" s="8">
        <v>14577273</v>
      </c>
      <c r="D63" s="36">
        <v>9591381</v>
      </c>
      <c r="E63" s="36">
        <v>9821881</v>
      </c>
      <c r="F63" s="36">
        <v>10195831</v>
      </c>
      <c r="G63" s="36">
        <v>10195831</v>
      </c>
      <c r="H63" s="37"/>
      <c r="I63" s="36">
        <v>10195831</v>
      </c>
      <c r="J63" s="36">
        <v>10195831</v>
      </c>
      <c r="K63" s="37"/>
      <c r="L63" s="36">
        <v>10195831</v>
      </c>
      <c r="M63" s="36">
        <v>10195831</v>
      </c>
      <c r="N63" s="17"/>
      <c r="O63" s="18"/>
    </row>
    <row r="64" spans="1:15" ht="37.5" x14ac:dyDescent="0.2">
      <c r="A64" s="13" t="s">
        <v>55</v>
      </c>
      <c r="B64" s="7" t="s">
        <v>40</v>
      </c>
      <c r="C64" s="8">
        <v>3836795</v>
      </c>
      <c r="D64" s="36">
        <v>1373236</v>
      </c>
      <c r="E64" s="36">
        <v>246500</v>
      </c>
      <c r="F64" s="36">
        <v>383950</v>
      </c>
      <c r="G64" s="36">
        <v>383950</v>
      </c>
      <c r="H64" s="37"/>
      <c r="I64" s="36">
        <v>383950</v>
      </c>
      <c r="J64" s="36">
        <v>383950</v>
      </c>
      <c r="K64" s="37"/>
      <c r="L64" s="36">
        <v>383950</v>
      </c>
      <c r="M64" s="36">
        <v>383950</v>
      </c>
      <c r="N64" s="17"/>
      <c r="O64" s="18"/>
    </row>
    <row r="65" spans="1:15" ht="37.5" x14ac:dyDescent="0.2">
      <c r="A65" s="13" t="s">
        <v>56</v>
      </c>
      <c r="B65" s="7" t="s">
        <v>8</v>
      </c>
      <c r="C65" s="7">
        <v>65</v>
      </c>
      <c r="D65" s="7">
        <v>65</v>
      </c>
      <c r="E65" s="7">
        <v>65</v>
      </c>
      <c r="F65" s="7">
        <v>65</v>
      </c>
      <c r="G65" s="7">
        <v>65</v>
      </c>
      <c r="H65" s="45"/>
      <c r="I65" s="7">
        <v>65</v>
      </c>
      <c r="J65" s="7">
        <v>65</v>
      </c>
      <c r="K65" s="45"/>
      <c r="L65" s="7">
        <v>65</v>
      </c>
      <c r="M65" s="7">
        <v>65</v>
      </c>
      <c r="N65" s="17"/>
      <c r="O65" s="18"/>
    </row>
    <row r="66" spans="1:15" ht="37.5" x14ac:dyDescent="0.2">
      <c r="A66" s="3" t="s">
        <v>105</v>
      </c>
      <c r="B66" s="4"/>
      <c r="C66" s="4"/>
      <c r="D66" s="20"/>
      <c r="E66" s="20"/>
      <c r="F66" s="20"/>
      <c r="G66" s="20"/>
      <c r="H66" s="19"/>
      <c r="I66" s="20"/>
      <c r="J66" s="20"/>
      <c r="K66" s="19"/>
      <c r="L66" s="20"/>
      <c r="M66" s="20"/>
      <c r="N66" s="19"/>
      <c r="O66" s="18"/>
    </row>
    <row r="67" spans="1:15" ht="40.5" customHeight="1" x14ac:dyDescent="0.2">
      <c r="A67" s="6" t="s">
        <v>32</v>
      </c>
      <c r="B67" s="7" t="s">
        <v>13</v>
      </c>
      <c r="C67" s="46">
        <v>340</v>
      </c>
      <c r="D67" s="47">
        <v>309</v>
      </c>
      <c r="E67" s="47">
        <v>280</v>
      </c>
      <c r="F67" s="47">
        <v>285</v>
      </c>
      <c r="G67" s="47">
        <v>285</v>
      </c>
      <c r="H67" s="48"/>
      <c r="I67" s="47">
        <v>290</v>
      </c>
      <c r="J67" s="47">
        <v>290</v>
      </c>
      <c r="K67" s="48"/>
      <c r="L67" s="47">
        <v>295</v>
      </c>
      <c r="M67" s="47">
        <v>295</v>
      </c>
      <c r="N67" s="48"/>
      <c r="O67" s="18"/>
    </row>
    <row r="68" spans="1:15" ht="56.25" x14ac:dyDescent="0.2">
      <c r="A68" s="6" t="s">
        <v>34</v>
      </c>
      <c r="B68" s="41" t="s">
        <v>57</v>
      </c>
      <c r="C68" s="49">
        <v>4136</v>
      </c>
      <c r="D68" s="47">
        <v>4223</v>
      </c>
      <c r="E68" s="47">
        <v>4240</v>
      </c>
      <c r="F68" s="47">
        <v>4250</v>
      </c>
      <c r="G68" s="47">
        <v>4250</v>
      </c>
      <c r="H68" s="48"/>
      <c r="I68" s="47">
        <v>4260</v>
      </c>
      <c r="J68" s="47">
        <v>4260</v>
      </c>
      <c r="K68" s="48"/>
      <c r="L68" s="47">
        <v>4280</v>
      </c>
      <c r="M68" s="47">
        <v>4280</v>
      </c>
      <c r="N68" s="17"/>
      <c r="O68" s="18"/>
    </row>
    <row r="69" spans="1:15" ht="39.75" customHeight="1" x14ac:dyDescent="0.2">
      <c r="A69" s="6" t="s">
        <v>33</v>
      </c>
      <c r="B69" s="7" t="s">
        <v>40</v>
      </c>
      <c r="C69" s="8">
        <v>3347917</v>
      </c>
      <c r="D69" s="36">
        <v>3515300</v>
      </c>
      <c r="E69" s="36">
        <v>3585606</v>
      </c>
      <c r="F69" s="36">
        <v>3729030</v>
      </c>
      <c r="G69" s="36">
        <v>3729030</v>
      </c>
      <c r="H69" s="37"/>
      <c r="I69" s="36">
        <v>3878191</v>
      </c>
      <c r="J69" s="36">
        <v>3878191</v>
      </c>
      <c r="K69" s="37"/>
      <c r="L69" s="36">
        <v>4033319</v>
      </c>
      <c r="M69" s="36">
        <v>4033319</v>
      </c>
      <c r="N69" s="17"/>
      <c r="O69" s="18"/>
    </row>
    <row r="70" spans="1:15" ht="30" customHeight="1" x14ac:dyDescent="0.2">
      <c r="A70" s="6"/>
      <c r="B70" s="7" t="s">
        <v>36</v>
      </c>
      <c r="C70" s="8">
        <v>104.3</v>
      </c>
      <c r="D70" s="36">
        <f>D69/C69*100</f>
        <v>104.99961617925415</v>
      </c>
      <c r="E70" s="36">
        <f t="shared" ref="E70" si="2">E69/D69*100</f>
        <v>102</v>
      </c>
      <c r="F70" s="36">
        <f>F69/E69*100</f>
        <v>103.99999330657077</v>
      </c>
      <c r="G70" s="36">
        <f>G69/E69*100</f>
        <v>103.99999330657077</v>
      </c>
      <c r="H70" s="37"/>
      <c r="I70" s="36">
        <f>I69/F69*100</f>
        <v>103.99999463667496</v>
      </c>
      <c r="J70" s="36">
        <f>J69/G69*100</f>
        <v>103.99999463667496</v>
      </c>
      <c r="K70" s="37"/>
      <c r="L70" s="36">
        <f>L69/I69*100</f>
        <v>104.00000928267845</v>
      </c>
      <c r="M70" s="36">
        <f>M69/J69*100</f>
        <v>104.00000928267845</v>
      </c>
      <c r="N70" s="17"/>
      <c r="O70" s="18"/>
    </row>
    <row r="71" spans="1:15" ht="18.75" x14ac:dyDescent="0.2">
      <c r="A71" s="50" t="s">
        <v>106</v>
      </c>
      <c r="B71" s="4"/>
      <c r="C71" s="51"/>
      <c r="D71" s="52"/>
      <c r="E71" s="53"/>
      <c r="F71" s="5"/>
      <c r="G71" s="5"/>
      <c r="H71" s="17"/>
      <c r="I71" s="5"/>
      <c r="J71" s="5"/>
      <c r="K71" s="17"/>
      <c r="L71" s="5"/>
      <c r="M71" s="5"/>
      <c r="N71" s="17"/>
      <c r="O71" s="18"/>
    </row>
    <row r="72" spans="1:15" ht="37.5" x14ac:dyDescent="0.2">
      <c r="A72" s="54" t="s">
        <v>71</v>
      </c>
      <c r="B72" s="7" t="s">
        <v>4</v>
      </c>
      <c r="C72" s="8">
        <v>290177</v>
      </c>
      <c r="D72" s="36">
        <f>D73-D74</f>
        <v>660962</v>
      </c>
      <c r="E72" s="36">
        <f t="shared" ref="E72:M72" ca="1" si="3">E73-E74</f>
        <v>260000</v>
      </c>
      <c r="F72" s="36">
        <f t="shared" si="3"/>
        <v>290000</v>
      </c>
      <c r="G72" s="36">
        <f t="shared" ca="1" si="3"/>
        <v>290000</v>
      </c>
      <c r="H72" s="36"/>
      <c r="I72" s="36">
        <f t="shared" si="3"/>
        <v>320039</v>
      </c>
      <c r="J72" s="36">
        <f t="shared" si="3"/>
        <v>320039</v>
      </c>
      <c r="K72" s="36"/>
      <c r="L72" s="36">
        <f t="shared" si="3"/>
        <v>354538</v>
      </c>
      <c r="M72" s="36">
        <f t="shared" si="3"/>
        <v>354538</v>
      </c>
      <c r="N72" s="17"/>
      <c r="O72" s="18"/>
    </row>
    <row r="73" spans="1:15" ht="18.75" x14ac:dyDescent="0.2">
      <c r="A73" s="54" t="s">
        <v>58</v>
      </c>
      <c r="B73" s="7" t="s">
        <v>4</v>
      </c>
      <c r="C73" s="8">
        <v>425596</v>
      </c>
      <c r="D73" s="36">
        <v>721656</v>
      </c>
      <c r="E73" s="36">
        <v>315000</v>
      </c>
      <c r="F73" s="36">
        <v>343000</v>
      </c>
      <c r="G73" s="36">
        <v>343000</v>
      </c>
      <c r="H73" s="37"/>
      <c r="I73" s="36">
        <v>368039</v>
      </c>
      <c r="J73" s="36">
        <v>368039</v>
      </c>
      <c r="K73" s="37"/>
      <c r="L73" s="36">
        <v>394538</v>
      </c>
      <c r="M73" s="36">
        <v>394538</v>
      </c>
      <c r="N73" s="17"/>
      <c r="O73" s="18"/>
    </row>
    <row r="74" spans="1:15" ht="29.25" customHeight="1" x14ac:dyDescent="0.2">
      <c r="A74" s="54" t="s">
        <v>74</v>
      </c>
      <c r="B74" s="7" t="s">
        <v>4</v>
      </c>
      <c r="C74" s="8">
        <v>135419</v>
      </c>
      <c r="D74" s="36">
        <v>60694</v>
      </c>
      <c r="E74" s="36">
        <f ca="1">E73-E72</f>
        <v>55000</v>
      </c>
      <c r="F74" s="36">
        <v>53000</v>
      </c>
      <c r="G74" s="36">
        <f t="shared" ref="G74" ca="1" si="4">G73-G72</f>
        <v>53000</v>
      </c>
      <c r="H74" s="37"/>
      <c r="I74" s="36">
        <v>48000</v>
      </c>
      <c r="J74" s="36">
        <v>48000</v>
      </c>
      <c r="K74" s="37"/>
      <c r="L74" s="36">
        <v>40000</v>
      </c>
      <c r="M74" s="36">
        <v>40000</v>
      </c>
      <c r="N74" s="17"/>
      <c r="O74" s="18"/>
    </row>
    <row r="75" spans="1:15" ht="37.5" x14ac:dyDescent="0.2">
      <c r="A75" s="3" t="s">
        <v>107</v>
      </c>
      <c r="B75" s="4"/>
      <c r="C75" s="64"/>
      <c r="D75" s="65"/>
      <c r="E75" s="66"/>
      <c r="F75" s="5"/>
      <c r="G75" s="5"/>
      <c r="H75" s="17"/>
      <c r="I75" s="5"/>
      <c r="J75" s="5"/>
      <c r="K75" s="17"/>
      <c r="L75" s="5"/>
      <c r="M75" s="5"/>
      <c r="N75" s="17"/>
      <c r="O75" s="18"/>
    </row>
    <row r="76" spans="1:15" ht="39" x14ac:dyDescent="0.2">
      <c r="A76" s="67" t="s">
        <v>92</v>
      </c>
      <c r="B76" s="7" t="s">
        <v>93</v>
      </c>
      <c r="C76" s="71">
        <v>1008317</v>
      </c>
      <c r="D76" s="72">
        <v>1189343</v>
      </c>
      <c r="E76" s="73">
        <v>1443831</v>
      </c>
      <c r="F76" s="72">
        <v>1149957</v>
      </c>
      <c r="G76" s="72">
        <v>1149957</v>
      </c>
      <c r="H76" s="72"/>
      <c r="I76" s="72">
        <v>1156676</v>
      </c>
      <c r="J76" s="72">
        <v>1156676</v>
      </c>
      <c r="K76" s="72"/>
      <c r="L76" s="72">
        <v>1049947</v>
      </c>
      <c r="M76" s="72">
        <v>1049947</v>
      </c>
      <c r="N76" s="17"/>
      <c r="O76" s="18"/>
    </row>
    <row r="77" spans="1:15" ht="18.75" x14ac:dyDescent="0.2">
      <c r="A77" s="6" t="s">
        <v>94</v>
      </c>
      <c r="B77" s="7" t="s">
        <v>93</v>
      </c>
      <c r="C77" s="8">
        <v>432514</v>
      </c>
      <c r="D77" s="36">
        <v>467684</v>
      </c>
      <c r="E77" s="36">
        <v>543672</v>
      </c>
      <c r="F77" s="36">
        <v>476884</v>
      </c>
      <c r="G77" s="36">
        <v>476884</v>
      </c>
      <c r="H77" s="37"/>
      <c r="I77" s="36">
        <v>491443</v>
      </c>
      <c r="J77" s="36">
        <v>491443</v>
      </c>
      <c r="K77" s="37"/>
      <c r="L77" s="36">
        <v>450860</v>
      </c>
      <c r="M77" s="36">
        <v>450860</v>
      </c>
      <c r="N77" s="17"/>
      <c r="O77" s="18"/>
    </row>
    <row r="78" spans="1:15" ht="18.75" x14ac:dyDescent="0.2">
      <c r="A78" s="6" t="s">
        <v>96</v>
      </c>
      <c r="B78" s="7" t="s">
        <v>93</v>
      </c>
      <c r="C78" s="8">
        <v>374424</v>
      </c>
      <c r="D78" s="36">
        <v>424659</v>
      </c>
      <c r="E78" s="36">
        <v>504521</v>
      </c>
      <c r="F78" s="36">
        <v>445585</v>
      </c>
      <c r="G78" s="36">
        <v>445585</v>
      </c>
      <c r="H78" s="37"/>
      <c r="I78" s="36">
        <v>461026</v>
      </c>
      <c r="J78" s="36">
        <v>461026</v>
      </c>
      <c r="K78" s="37"/>
      <c r="L78" s="36">
        <v>420625</v>
      </c>
      <c r="M78" s="36">
        <v>420625</v>
      </c>
      <c r="N78" s="17"/>
      <c r="O78" s="18"/>
    </row>
    <row r="79" spans="1:15" ht="18.75" x14ac:dyDescent="0.2">
      <c r="A79" s="6" t="s">
        <v>95</v>
      </c>
      <c r="B79" s="7" t="s">
        <v>93</v>
      </c>
      <c r="C79" s="8">
        <v>58090</v>
      </c>
      <c r="D79" s="36">
        <v>43025</v>
      </c>
      <c r="E79" s="36">
        <v>39151</v>
      </c>
      <c r="F79" s="36">
        <v>31299</v>
      </c>
      <c r="G79" s="36">
        <v>31299</v>
      </c>
      <c r="H79" s="37"/>
      <c r="I79" s="36">
        <v>30417</v>
      </c>
      <c r="J79" s="36">
        <v>30417</v>
      </c>
      <c r="K79" s="37"/>
      <c r="L79" s="36">
        <v>30235</v>
      </c>
      <c r="M79" s="36">
        <v>30235</v>
      </c>
      <c r="N79" s="17"/>
      <c r="O79" s="18"/>
    </row>
    <row r="80" spans="1:15" ht="18.75" x14ac:dyDescent="0.2">
      <c r="A80" s="6" t="s">
        <v>97</v>
      </c>
      <c r="B80" s="7" t="s">
        <v>93</v>
      </c>
      <c r="C80" s="8">
        <v>575803</v>
      </c>
      <c r="D80" s="36">
        <v>721659</v>
      </c>
      <c r="E80" s="36">
        <v>900159</v>
      </c>
      <c r="F80" s="36">
        <v>673073</v>
      </c>
      <c r="G80" s="36">
        <v>673073</v>
      </c>
      <c r="H80" s="37"/>
      <c r="I80" s="36">
        <v>665233</v>
      </c>
      <c r="J80" s="36">
        <v>665233</v>
      </c>
      <c r="K80" s="37"/>
      <c r="L80" s="36">
        <v>599087</v>
      </c>
      <c r="M80" s="36">
        <v>599087</v>
      </c>
      <c r="N80" s="17"/>
      <c r="O80" s="18"/>
    </row>
    <row r="81" spans="1:15" s="69" customFormat="1" ht="39" x14ac:dyDescent="0.2">
      <c r="A81" s="67" t="s">
        <v>110</v>
      </c>
      <c r="B81" s="7" t="s">
        <v>93</v>
      </c>
      <c r="C81" s="68">
        <v>1011899</v>
      </c>
      <c r="D81" s="68">
        <v>1186225</v>
      </c>
      <c r="E81" s="68">
        <v>1457291</v>
      </c>
      <c r="F81" s="68">
        <v>1149957</v>
      </c>
      <c r="G81" s="68">
        <v>1149957</v>
      </c>
      <c r="H81" s="74"/>
      <c r="I81" s="68">
        <v>1156676</v>
      </c>
      <c r="J81" s="68">
        <v>1156676</v>
      </c>
      <c r="K81" s="74"/>
      <c r="L81" s="68">
        <v>1049947</v>
      </c>
      <c r="M81" s="68">
        <v>1049947</v>
      </c>
      <c r="N81" s="17"/>
    </row>
    <row r="82" spans="1:15" ht="23.25" customHeight="1" x14ac:dyDescent="0.2">
      <c r="A82" s="67" t="s">
        <v>111</v>
      </c>
      <c r="B82" s="7" t="s">
        <v>93</v>
      </c>
      <c r="C82" s="8">
        <f>C76-C81</f>
        <v>-3582</v>
      </c>
      <c r="D82" s="36" t="s">
        <v>125</v>
      </c>
      <c r="E82" s="36">
        <v>-13460</v>
      </c>
      <c r="F82" s="36">
        <f>F76-F81</f>
        <v>0</v>
      </c>
      <c r="G82" s="36">
        <v>0</v>
      </c>
      <c r="H82" s="37"/>
      <c r="I82" s="36">
        <f>I76-I81</f>
        <v>0</v>
      </c>
      <c r="J82" s="36">
        <v>0</v>
      </c>
      <c r="K82" s="37"/>
      <c r="L82" s="36">
        <v>0</v>
      </c>
      <c r="M82" s="36">
        <v>0</v>
      </c>
      <c r="N82" s="17"/>
      <c r="O82" s="18"/>
    </row>
    <row r="83" spans="1:15" ht="41.25" customHeight="1" x14ac:dyDescent="0.2">
      <c r="A83" s="67" t="s">
        <v>98</v>
      </c>
      <c r="B83" s="7" t="s">
        <v>93</v>
      </c>
      <c r="C83" s="8">
        <v>70000</v>
      </c>
      <c r="D83" s="36">
        <v>60000</v>
      </c>
      <c r="E83" s="36">
        <v>50000</v>
      </c>
      <c r="F83" s="36">
        <v>50000</v>
      </c>
      <c r="G83" s="36">
        <v>50000</v>
      </c>
      <c r="H83" s="37"/>
      <c r="I83" s="36">
        <v>50000</v>
      </c>
      <c r="J83" s="36">
        <v>50000</v>
      </c>
      <c r="K83" s="37"/>
      <c r="L83" s="36">
        <v>50000</v>
      </c>
      <c r="M83" s="36">
        <v>50000</v>
      </c>
      <c r="N83" s="17"/>
      <c r="O83" s="18"/>
    </row>
    <row r="84" spans="1:15" ht="18.75" x14ac:dyDescent="0.2">
      <c r="A84" s="3" t="s">
        <v>108</v>
      </c>
      <c r="B84" s="4"/>
      <c r="C84" s="4"/>
      <c r="D84" s="5"/>
      <c r="E84" s="5"/>
      <c r="F84" s="5"/>
      <c r="G84" s="5"/>
      <c r="H84" s="17"/>
      <c r="I84" s="5"/>
      <c r="J84" s="5"/>
      <c r="K84" s="17"/>
      <c r="L84" s="5"/>
      <c r="M84" s="5"/>
      <c r="N84" s="17"/>
      <c r="O84" s="18"/>
    </row>
    <row r="85" spans="1:15" ht="27.75" customHeight="1" x14ac:dyDescent="0.2">
      <c r="A85" s="13" t="s">
        <v>89</v>
      </c>
      <c r="B85" s="7" t="s">
        <v>57</v>
      </c>
      <c r="C85" s="33">
        <v>38169</v>
      </c>
      <c r="D85" s="34">
        <v>38952</v>
      </c>
      <c r="E85" s="34">
        <v>38952</v>
      </c>
      <c r="F85" s="34">
        <v>38952</v>
      </c>
      <c r="G85" s="34">
        <v>38952</v>
      </c>
      <c r="H85" s="35"/>
      <c r="I85" s="34">
        <v>38952</v>
      </c>
      <c r="J85" s="34">
        <v>38952</v>
      </c>
      <c r="K85" s="35"/>
      <c r="L85" s="34">
        <v>38952</v>
      </c>
      <c r="M85" s="34">
        <v>38952</v>
      </c>
      <c r="N85" s="17"/>
      <c r="O85" s="18"/>
    </row>
    <row r="86" spans="1:15" ht="33.75" customHeight="1" x14ac:dyDescent="0.2">
      <c r="A86" s="13" t="s">
        <v>59</v>
      </c>
      <c r="B86" s="7" t="s">
        <v>57</v>
      </c>
      <c r="C86" s="33">
        <v>16956</v>
      </c>
      <c r="D86" s="34">
        <v>17127</v>
      </c>
      <c r="E86" s="34">
        <v>17050</v>
      </c>
      <c r="F86" s="34">
        <v>17235</v>
      </c>
      <c r="G86" s="34">
        <v>17235</v>
      </c>
      <c r="H86" s="35"/>
      <c r="I86" s="34">
        <v>17310</v>
      </c>
      <c r="J86" s="34">
        <v>17310</v>
      </c>
      <c r="K86" s="35"/>
      <c r="L86" s="34">
        <v>17410</v>
      </c>
      <c r="M86" s="34">
        <v>17410</v>
      </c>
      <c r="N86" s="17"/>
      <c r="O86" s="18"/>
    </row>
    <row r="87" spans="1:15" ht="39" customHeight="1" x14ac:dyDescent="0.2">
      <c r="A87" s="13" t="s">
        <v>85</v>
      </c>
      <c r="B87" s="7" t="s">
        <v>57</v>
      </c>
      <c r="C87" s="33">
        <v>295</v>
      </c>
      <c r="D87" s="34">
        <v>309</v>
      </c>
      <c r="E87" s="34">
        <v>820</v>
      </c>
      <c r="F87" s="34">
        <v>750</v>
      </c>
      <c r="G87" s="34">
        <v>750</v>
      </c>
      <c r="H87" s="35"/>
      <c r="I87" s="34">
        <v>700</v>
      </c>
      <c r="J87" s="34">
        <v>700</v>
      </c>
      <c r="K87" s="35"/>
      <c r="L87" s="34">
        <v>600</v>
      </c>
      <c r="M87" s="34">
        <v>600</v>
      </c>
      <c r="N87" s="17"/>
      <c r="O87" s="18"/>
    </row>
    <row r="88" spans="1:15" ht="31.5" customHeight="1" x14ac:dyDescent="0.2">
      <c r="A88" s="13" t="s">
        <v>86</v>
      </c>
      <c r="B88" s="7" t="s">
        <v>8</v>
      </c>
      <c r="C88" s="8">
        <v>0.8</v>
      </c>
      <c r="D88" s="36">
        <v>0.9</v>
      </c>
      <c r="E88" s="36">
        <v>2.4</v>
      </c>
      <c r="F88" s="36">
        <v>2.2000000000000002</v>
      </c>
      <c r="G88" s="36">
        <v>2.2000000000000002</v>
      </c>
      <c r="H88" s="37"/>
      <c r="I88" s="36">
        <v>2</v>
      </c>
      <c r="J88" s="36">
        <v>2</v>
      </c>
      <c r="K88" s="37"/>
      <c r="L88" s="36">
        <v>1.7</v>
      </c>
      <c r="M88" s="36">
        <v>1.7</v>
      </c>
      <c r="N88" s="17"/>
      <c r="O88" s="18"/>
    </row>
    <row r="89" spans="1:15" ht="27.75" customHeight="1" x14ac:dyDescent="0.2">
      <c r="A89" s="13" t="s">
        <v>88</v>
      </c>
      <c r="B89" s="7" t="s">
        <v>87</v>
      </c>
      <c r="C89" s="7"/>
      <c r="D89" s="32"/>
      <c r="E89" s="32"/>
      <c r="F89" s="32"/>
      <c r="G89" s="32"/>
      <c r="H89" s="17"/>
      <c r="I89" s="32"/>
      <c r="J89" s="32"/>
      <c r="K89" s="17"/>
      <c r="L89" s="32"/>
      <c r="M89" s="32"/>
      <c r="N89" s="17"/>
      <c r="O89" s="18"/>
    </row>
    <row r="90" spans="1:15" ht="55.5" customHeight="1" x14ac:dyDescent="0.2">
      <c r="A90" s="13" t="s">
        <v>72</v>
      </c>
      <c r="B90" s="7" t="s">
        <v>57</v>
      </c>
      <c r="C90" s="33">
        <v>15648</v>
      </c>
      <c r="D90" s="34">
        <v>15741</v>
      </c>
      <c r="E90" s="34">
        <v>16113</v>
      </c>
      <c r="F90" s="34">
        <v>16289</v>
      </c>
      <c r="G90" s="34">
        <v>16289</v>
      </c>
      <c r="H90" s="35"/>
      <c r="I90" s="34">
        <v>16361</v>
      </c>
      <c r="J90" s="34">
        <v>16361</v>
      </c>
      <c r="K90" s="35"/>
      <c r="L90" s="34">
        <v>16431</v>
      </c>
      <c r="M90" s="34">
        <v>16431</v>
      </c>
      <c r="N90" s="17"/>
      <c r="O90" s="18"/>
    </row>
    <row r="91" spans="1:15" ht="51" customHeight="1" x14ac:dyDescent="0.2">
      <c r="A91" s="13" t="s">
        <v>61</v>
      </c>
      <c r="B91" s="14" t="s">
        <v>62</v>
      </c>
      <c r="C91" s="8">
        <v>22154.1</v>
      </c>
      <c r="D91" s="36">
        <v>24231.599999999999</v>
      </c>
      <c r="E91" s="36">
        <v>22819.9</v>
      </c>
      <c r="F91" s="36">
        <v>24492.1</v>
      </c>
      <c r="G91" s="36">
        <v>24492.1</v>
      </c>
      <c r="H91" s="37"/>
      <c r="I91" s="36">
        <v>26018.1</v>
      </c>
      <c r="J91" s="36">
        <v>26018.1</v>
      </c>
      <c r="K91" s="37"/>
      <c r="L91" s="36">
        <v>27772.6</v>
      </c>
      <c r="M91" s="36">
        <v>27772.6</v>
      </c>
      <c r="N91" s="17"/>
      <c r="O91" s="18"/>
    </row>
    <row r="92" spans="1:15" ht="31.5" customHeight="1" x14ac:dyDescent="0.2">
      <c r="A92" s="13"/>
      <c r="B92" s="14" t="s">
        <v>36</v>
      </c>
      <c r="C92" s="7">
        <v>93</v>
      </c>
      <c r="D92" s="55">
        <f>D91/C91*100</f>
        <v>109.37749671618346</v>
      </c>
      <c r="E92" s="55">
        <f t="shared" ref="E92:F92" si="5">E91/D91*100</f>
        <v>94.174136251836458</v>
      </c>
      <c r="F92" s="55">
        <f t="shared" si="5"/>
        <v>107.3278147581716</v>
      </c>
      <c r="G92" s="55">
        <f>G91/E91*100</f>
        <v>107.3278147581716</v>
      </c>
      <c r="H92" s="56"/>
      <c r="I92" s="55">
        <f>I91/F91*100</f>
        <v>106.23058047288718</v>
      </c>
      <c r="J92" s="55">
        <f>J91/G91*100</f>
        <v>106.23058047288718</v>
      </c>
      <c r="K92" s="56"/>
      <c r="L92" s="55">
        <f>L91/I91*100</f>
        <v>106.74338249141944</v>
      </c>
      <c r="M92" s="55">
        <f>M91/J91*100</f>
        <v>106.74338249141944</v>
      </c>
      <c r="N92" s="17"/>
      <c r="O92" s="18"/>
    </row>
    <row r="93" spans="1:15" ht="42.75" customHeight="1" x14ac:dyDescent="0.2">
      <c r="A93" s="6" t="s">
        <v>60</v>
      </c>
      <c r="B93" s="7" t="s">
        <v>4</v>
      </c>
      <c r="C93" s="8">
        <v>4160008</v>
      </c>
      <c r="D93" s="36">
        <v>4577155</v>
      </c>
      <c r="E93" s="36">
        <v>4412364.5999999996</v>
      </c>
      <c r="F93" s="36">
        <v>4787421.8</v>
      </c>
      <c r="G93" s="36">
        <v>4787421.8</v>
      </c>
      <c r="H93" s="37"/>
      <c r="I93" s="36">
        <v>5108185.5999999996</v>
      </c>
      <c r="J93" s="36">
        <v>5108185.5999999996</v>
      </c>
      <c r="K93" s="37"/>
      <c r="L93" s="36">
        <v>5475979.0999999996</v>
      </c>
      <c r="M93" s="36">
        <v>5475979.0999999996</v>
      </c>
      <c r="N93" s="17"/>
      <c r="O93" s="18"/>
    </row>
    <row r="94" spans="1:15" ht="52.5" customHeight="1" x14ac:dyDescent="0.2">
      <c r="A94" s="13" t="s">
        <v>63</v>
      </c>
      <c r="B94" s="14" t="s">
        <v>62</v>
      </c>
      <c r="C94" s="8">
        <v>23882.799999999999</v>
      </c>
      <c r="D94" s="36">
        <v>25631.9</v>
      </c>
      <c r="E94" s="36">
        <v>27000</v>
      </c>
      <c r="F94" s="36">
        <v>27500</v>
      </c>
      <c r="G94" s="36">
        <v>27500</v>
      </c>
      <c r="H94" s="37"/>
      <c r="I94" s="36">
        <v>27744.7</v>
      </c>
      <c r="J94" s="36">
        <v>27744.7</v>
      </c>
      <c r="K94" s="37"/>
      <c r="L94" s="36">
        <v>28715.8</v>
      </c>
      <c r="M94" s="36">
        <v>28715.8</v>
      </c>
      <c r="N94" s="17"/>
      <c r="O94" s="18"/>
    </row>
    <row r="95" spans="1:15" ht="33" customHeight="1" x14ac:dyDescent="0.2">
      <c r="A95" s="13"/>
      <c r="B95" s="14" t="s">
        <v>36</v>
      </c>
      <c r="C95" s="8">
        <v>100.3</v>
      </c>
      <c r="D95" s="36">
        <f>D94/C94*100</f>
        <v>107.32368064046092</v>
      </c>
      <c r="E95" s="36">
        <f t="shared" ref="E95:F95" si="6">E94/D94*100</f>
        <v>105.3374896125531</v>
      </c>
      <c r="F95" s="36">
        <f t="shared" si="6"/>
        <v>101.85185185185186</v>
      </c>
      <c r="G95" s="36">
        <f>G94/E94*100</f>
        <v>101.85185185185186</v>
      </c>
      <c r="H95" s="37"/>
      <c r="I95" s="36">
        <f>I94/F94*100</f>
        <v>100.88981818181819</v>
      </c>
      <c r="J95" s="36">
        <f>J94/G94*100</f>
        <v>100.88981818181819</v>
      </c>
      <c r="K95" s="37"/>
      <c r="L95" s="36">
        <f>L94/I94*100</f>
        <v>103.50012795236567</v>
      </c>
      <c r="M95" s="36">
        <f>M94/J94*100</f>
        <v>103.50012795236567</v>
      </c>
      <c r="N95" s="17"/>
      <c r="O95" s="18"/>
    </row>
    <row r="96" spans="1:15" ht="37.5" x14ac:dyDescent="0.2">
      <c r="A96" s="13" t="s">
        <v>64</v>
      </c>
      <c r="B96" s="7" t="s">
        <v>62</v>
      </c>
      <c r="C96" s="8">
        <v>9580</v>
      </c>
      <c r="D96" s="36">
        <v>11079</v>
      </c>
      <c r="E96" s="36">
        <v>11433</v>
      </c>
      <c r="F96" s="36">
        <v>11845</v>
      </c>
      <c r="G96" s="36">
        <v>11845</v>
      </c>
      <c r="H96" s="37"/>
      <c r="I96" s="36">
        <f>F96*103.9/100</f>
        <v>12306.955</v>
      </c>
      <c r="J96" s="36">
        <f>G96*103.9/100</f>
        <v>12306.955</v>
      </c>
      <c r="K96" s="37"/>
      <c r="L96" s="36">
        <v>12799</v>
      </c>
      <c r="M96" s="36">
        <v>12799</v>
      </c>
      <c r="N96" s="17"/>
      <c r="O96" s="18"/>
    </row>
    <row r="97" spans="1:15" ht="30.75" customHeight="1" x14ac:dyDescent="0.2">
      <c r="A97" s="3" t="s">
        <v>109</v>
      </c>
      <c r="B97" s="15"/>
      <c r="C97" s="15"/>
      <c r="D97" s="5"/>
      <c r="E97" s="5"/>
      <c r="F97" s="5"/>
      <c r="G97" s="5"/>
      <c r="H97" s="17"/>
      <c r="I97" s="5"/>
      <c r="J97" s="5"/>
      <c r="K97" s="17"/>
      <c r="L97" s="5"/>
      <c r="M97" s="5"/>
      <c r="N97" s="17"/>
      <c r="O97" s="18"/>
    </row>
    <row r="98" spans="1:15" ht="37.5" x14ac:dyDescent="0.2">
      <c r="A98" s="13" t="s">
        <v>9</v>
      </c>
      <c r="B98" s="14" t="s">
        <v>40</v>
      </c>
      <c r="C98" s="57">
        <v>4571.3</v>
      </c>
      <c r="D98" s="36">
        <v>4931.8999999999996</v>
      </c>
      <c r="E98" s="36">
        <f>D98*E100/100*E99/100</f>
        <v>5099.5845999999992</v>
      </c>
      <c r="F98" s="36">
        <f>E98*F100/100*F99/100</f>
        <v>5314.7105763509999</v>
      </c>
      <c r="G98" s="36">
        <f>F98*G100/100*G99/100</f>
        <v>5599.4196219261239</v>
      </c>
      <c r="H98" s="37"/>
      <c r="I98" s="36">
        <f>F98*I100/100*I99/100</f>
        <v>5571.8362740348621</v>
      </c>
      <c r="J98" s="36">
        <f>G98*J100/100*J99/100</f>
        <v>5934.1529269248676</v>
      </c>
      <c r="K98" s="37"/>
      <c r="L98" s="36">
        <f>I98*L100/100*L99/100</f>
        <v>5881.6303708712003</v>
      </c>
      <c r="M98" s="36">
        <f>J98*M100/100*M99/100</f>
        <v>6325.8070201019091</v>
      </c>
      <c r="N98" s="17"/>
      <c r="O98" s="18"/>
    </row>
    <row r="99" spans="1:15" ht="56.25" x14ac:dyDescent="0.2">
      <c r="A99" s="13" t="s">
        <v>65</v>
      </c>
      <c r="B99" s="14" t="s">
        <v>42</v>
      </c>
      <c r="C99" s="57">
        <v>104.57419512035435</v>
      </c>
      <c r="D99" s="36">
        <f>D98/C98*100/D100*100</f>
        <v>103.24243718636883</v>
      </c>
      <c r="E99" s="36">
        <v>100</v>
      </c>
      <c r="F99" s="36">
        <v>100.5</v>
      </c>
      <c r="G99" s="36">
        <v>101.5</v>
      </c>
      <c r="H99" s="37"/>
      <c r="I99" s="36">
        <v>101</v>
      </c>
      <c r="J99" s="36">
        <v>102</v>
      </c>
      <c r="K99" s="37"/>
      <c r="L99" s="36">
        <v>101.5</v>
      </c>
      <c r="M99" s="36">
        <v>102.5</v>
      </c>
      <c r="N99" s="17"/>
      <c r="O99" s="18"/>
    </row>
    <row r="100" spans="1:15" ht="18.75" x14ac:dyDescent="0.2">
      <c r="A100" s="6" t="s">
        <v>10</v>
      </c>
      <c r="B100" s="14" t="s">
        <v>8</v>
      </c>
      <c r="C100" s="57">
        <v>103.3</v>
      </c>
      <c r="D100" s="36">
        <v>104.5</v>
      </c>
      <c r="E100" s="36">
        <v>103.4</v>
      </c>
      <c r="F100" s="36">
        <v>103.7</v>
      </c>
      <c r="G100" s="36">
        <v>103.8</v>
      </c>
      <c r="H100" s="37"/>
      <c r="I100" s="36">
        <v>103.8</v>
      </c>
      <c r="J100" s="36">
        <v>103.9</v>
      </c>
      <c r="K100" s="37"/>
      <c r="L100" s="36">
        <v>104</v>
      </c>
      <c r="M100" s="36">
        <v>104</v>
      </c>
      <c r="N100" s="17"/>
      <c r="O100" s="18"/>
    </row>
    <row r="101" spans="1:15" ht="37.5" x14ac:dyDescent="0.2">
      <c r="A101" s="13" t="s">
        <v>11</v>
      </c>
      <c r="B101" s="14" t="s">
        <v>40</v>
      </c>
      <c r="C101" s="57">
        <v>349129</v>
      </c>
      <c r="D101" s="36">
        <v>348493</v>
      </c>
      <c r="E101" s="36">
        <v>330753</v>
      </c>
      <c r="F101" s="36">
        <f>E101*F103/100*100/100</f>
        <v>341998.60200000001</v>
      </c>
      <c r="G101" s="36">
        <f>E101*G103/100*G102/100</f>
        <v>345752.64854999998</v>
      </c>
      <c r="H101" s="37"/>
      <c r="I101" s="36">
        <f>F101*I103/100*I102/100</f>
        <v>356425.81302537001</v>
      </c>
      <c r="J101" s="36">
        <f>G101*J103/100*J102/100</f>
        <v>364274.61793282343</v>
      </c>
      <c r="K101" s="37"/>
      <c r="L101" s="36">
        <f>I101*L103/100*L102/100</f>
        <v>374749.66407300427</v>
      </c>
      <c r="M101" s="36">
        <f>J101*M103/100*M102/100</f>
        <v>386794.0748134306</v>
      </c>
      <c r="N101" s="17"/>
      <c r="O101" s="18"/>
    </row>
    <row r="102" spans="1:15" ht="56.25" x14ac:dyDescent="0.2">
      <c r="A102" s="13" t="s">
        <v>66</v>
      </c>
      <c r="B102" s="14" t="s">
        <v>42</v>
      </c>
      <c r="C102" s="57">
        <v>109.1</v>
      </c>
      <c r="D102" s="58">
        <f>D101/C101*100/D103*100</f>
        <v>95.064602263946924</v>
      </c>
      <c r="E102" s="59">
        <f>E101/D101*100/E103*100</f>
        <v>91.700010026608552</v>
      </c>
      <c r="F102" s="59">
        <v>100</v>
      </c>
      <c r="G102" s="59">
        <v>101</v>
      </c>
      <c r="H102" s="59"/>
      <c r="I102" s="59">
        <v>100.5</v>
      </c>
      <c r="J102" s="59">
        <v>101.5</v>
      </c>
      <c r="K102" s="59"/>
      <c r="L102" s="59">
        <v>101</v>
      </c>
      <c r="M102" s="59">
        <v>102</v>
      </c>
      <c r="N102" s="17"/>
      <c r="O102" s="18"/>
    </row>
    <row r="103" spans="1:15" ht="18.75" x14ac:dyDescent="0.2">
      <c r="A103" s="6" t="s">
        <v>12</v>
      </c>
      <c r="B103" s="14" t="s">
        <v>8</v>
      </c>
      <c r="C103" s="57">
        <v>103.9</v>
      </c>
      <c r="D103" s="36">
        <v>105</v>
      </c>
      <c r="E103" s="36">
        <v>103.5</v>
      </c>
      <c r="F103" s="36">
        <v>103.4</v>
      </c>
      <c r="G103" s="36">
        <v>103.5</v>
      </c>
      <c r="H103" s="37"/>
      <c r="I103" s="36">
        <v>103.7</v>
      </c>
      <c r="J103" s="36">
        <v>103.8</v>
      </c>
      <c r="K103" s="37"/>
      <c r="L103" s="36">
        <v>104.1</v>
      </c>
      <c r="M103" s="36">
        <v>104.1</v>
      </c>
      <c r="N103" s="17"/>
      <c r="O103" s="18"/>
    </row>
    <row r="104" spans="1:15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1:15" ht="18.75" x14ac:dyDescent="0.3">
      <c r="A105" s="24" t="s">
        <v>127</v>
      </c>
      <c r="B105" s="24"/>
      <c r="C105" s="24"/>
      <c r="D105" s="24"/>
      <c r="E105" s="24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5" ht="18.75" x14ac:dyDescent="0.3">
      <c r="A106" s="24"/>
      <c r="B106" s="24"/>
      <c r="C106" s="24"/>
      <c r="D106" s="24"/>
      <c r="E106" s="24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5" ht="18.75" x14ac:dyDescent="0.3">
      <c r="A107" s="27" t="s">
        <v>123</v>
      </c>
      <c r="B107" s="27"/>
      <c r="C107" s="27"/>
      <c r="D107" s="27"/>
      <c r="E107" s="27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5" ht="18.75" x14ac:dyDescent="0.2">
      <c r="A108" s="75" t="s">
        <v>126</v>
      </c>
      <c r="B108" s="75"/>
      <c r="C108" s="75"/>
      <c r="D108" s="75"/>
      <c r="E108" s="75"/>
      <c r="F108" s="75"/>
      <c r="G108" s="75"/>
      <c r="H108" s="25"/>
      <c r="I108" s="25"/>
      <c r="J108" s="25"/>
      <c r="K108" s="25"/>
      <c r="L108" s="25"/>
      <c r="M108" s="25"/>
      <c r="N108" s="25"/>
    </row>
    <row r="109" spans="1: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5" x14ac:dyDescent="0.2">
      <c r="A112" s="25"/>
      <c r="B112" s="28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</sheetData>
  <mergeCells count="12">
    <mergeCell ref="A108:G108"/>
    <mergeCell ref="A2:N2"/>
    <mergeCell ref="A3:N3"/>
    <mergeCell ref="A4:N4"/>
    <mergeCell ref="A5:A8"/>
    <mergeCell ref="B5:B8"/>
    <mergeCell ref="D6:D8"/>
    <mergeCell ref="E6:E8"/>
    <mergeCell ref="C6:C8"/>
    <mergeCell ref="F6:H6"/>
    <mergeCell ref="I6:K6"/>
    <mergeCell ref="L6:N6"/>
  </mergeCells>
  <phoneticPr fontId="2" type="noConversion"/>
  <pageMargins left="0.78740157480314965" right="0.19685039370078741" top="0.78740157480314965" bottom="0.19685039370078741" header="0" footer="0"/>
  <pageSetup paperSize="9" scale="46" fitToHeight="0" orientation="landscape" r:id="rId1"/>
  <headerFooter alignWithMargins="0"/>
  <rowBreaks count="3" manualBreakCount="3">
    <brk id="31" max="13" man="1"/>
    <brk id="65" max="1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Люда</cp:lastModifiedBy>
  <cp:lastPrinted>2020-11-24T12:51:02Z</cp:lastPrinted>
  <dcterms:created xsi:type="dcterms:W3CDTF">2013-05-25T16:45:04Z</dcterms:created>
  <dcterms:modified xsi:type="dcterms:W3CDTF">2020-12-23T11:50:10Z</dcterms:modified>
</cp:coreProperties>
</file>