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0395" windowHeight="6240" activeTab="0"/>
  </bookViews>
  <sheets>
    <sheet name="01.06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<sst xmlns="http://schemas.openxmlformats.org/spreadsheetml/2006/main" count="82" uniqueCount="57">
  <si>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С П Р А В К А</t>
  </si>
  <si>
    <t xml:space="preserve">    г.Клинцы 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</si>
  <si>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</si>
  <si>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</si>
  <si>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</si>
  <si>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</si>
  <si>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</si>
  <si>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</si>
  <si>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</si>
  <si>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</si>
  <si>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</si>
  <si>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</si>
  <si>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</si>
  <si>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</si>
  <si>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</si>
  <si>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</si>
  <si>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</si>
  <si>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</si>
  <si>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</si>
  <si>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</si>
  <si>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</si>
  <si>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</si>
  <si>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</si>
  <si>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</si>
  <si>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</si>
  <si>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</si>
  <si>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</si>
  <si>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</si>
  <si>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</si>
  <si>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</si>
  <si>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</si>
  <si>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</si>
  <si>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</si>
  <si>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невыясненные</t>
  </si>
  <si>
    <t>Прочие безвозмездные поступления (доля граждан)</t>
  </si>
  <si>
    <t>Доходы от продажи нематериальных активов</t>
  </si>
  <si>
    <t>Исполнено за 2018 г.</t>
  </si>
  <si>
    <t>План на 2019 год</t>
  </si>
  <si>
    <t>Факт январь-май 2018г.</t>
  </si>
  <si>
    <t>Факт январь-июнь 2018г.</t>
  </si>
  <si>
    <t>Факт июнь 2018г.</t>
  </si>
  <si>
    <t>Факт январь-июль 2018г.</t>
  </si>
  <si>
    <t>Факт июль 2018г.</t>
  </si>
  <si>
    <t>Факт январь-август 2018г.</t>
  </si>
  <si>
    <t>Факт август 2018г.</t>
  </si>
  <si>
    <t>ИТОГО</t>
  </si>
  <si>
    <t>исп. Евтихова Н.Л.</t>
  </si>
  <si>
    <t>Невыясненные</t>
  </si>
  <si>
    <t xml:space="preserve">              о поступлении собственных доходов бюджета   за январь-сентябрь 2019  г.</t>
  </si>
  <si>
    <t>Факт октябрь 2018 г.</t>
  </si>
  <si>
    <t>План январь-сентябрь 2019 года</t>
  </si>
  <si>
    <t>Факт январь-сентябрь 2019г.</t>
  </si>
  <si>
    <t>План на октябрь 2019 г.</t>
  </si>
  <si>
    <r>
      <t xml:space="preserve">%                 исполне-ния факта за январь-сентябрь </t>
    </r>
    <r>
      <rPr>
        <b/>
        <sz val="6"/>
        <rFont val="Arial Black"/>
        <family val="2"/>
      </rPr>
      <t xml:space="preserve">2019 </t>
    </r>
    <r>
      <rPr>
        <b/>
        <sz val="6"/>
        <rFont val="Arial Cyr"/>
        <family val="2"/>
      </rPr>
      <t xml:space="preserve">г. к плану январь-сентябрь 2019 г.  </t>
    </r>
  </si>
  <si>
    <r>
      <t xml:space="preserve">% исполнения факта января-сентябрь </t>
    </r>
    <r>
      <rPr>
        <b/>
        <sz val="6"/>
        <rFont val="Arial Black"/>
        <family val="2"/>
      </rPr>
      <t>2019 г</t>
    </r>
    <r>
      <rPr>
        <b/>
        <sz val="6"/>
        <rFont val="Arial Cyr"/>
        <family val="2"/>
      </rPr>
      <t>. к годовому плану</t>
    </r>
  </si>
  <si>
    <r>
      <t xml:space="preserve">Исполнено за январь-сентябрь </t>
    </r>
    <r>
      <rPr>
        <sz val="6"/>
        <rFont val="Arial Black"/>
        <family val="2"/>
      </rPr>
      <t>2018 г.</t>
    </r>
  </si>
  <si>
    <r>
      <t xml:space="preserve">% исполнения факта январь-сентябрь </t>
    </r>
    <r>
      <rPr>
        <b/>
        <sz val="6"/>
        <rFont val="Arial Black"/>
        <family val="2"/>
      </rPr>
      <t>2019 г</t>
    </r>
    <r>
      <rPr>
        <b/>
        <sz val="6"/>
        <rFont val="Arial Cyr"/>
        <family val="2"/>
      </rPr>
      <t>. к факту январь-сентябрь 2018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</si>
</sst>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5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Bookman Old Style"/>
      <family val="1"/>
    </font>
    <font>
      <b/>
      <sz val="6"/>
      <name val="Arial Cyr"/>
      <family val="2"/>
    </font>
    <font>
      <sz val="6"/>
      <name val="Arial Cyr"/>
      <family val="0"/>
    </font>
    <font>
      <i/>
      <sz val="6"/>
      <name val="Arial Cyr"/>
      <family val="0"/>
    </font>
    <font>
      <b/>
      <sz val="6"/>
      <name val="Arial Black"/>
      <family val="2"/>
    </font>
    <font>
      <sz val="6"/>
      <name val="Arial Black"/>
      <family val="2"/>
    </font>
    <font>
      <b/>
      <sz val="6"/>
      <name val="Arial"/>
      <family val="2"/>
    </font>
    <font>
      <b/>
      <sz val="9"/>
      <name val="Times New Roman"/>
      <family val="1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Arial Cyr"/>
      <family val="0"/>
    </font>
    <font>
      <b/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168" fontId="2" fillId="0" borderId="10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34" borderId="10" xfId="0" applyNumberFormat="1" applyFont="1" applyFill="1" applyBorder="1" applyAlignment="1">
      <alignment/>
    </xf>
    <xf numFmtId="168" fontId="2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168" fontId="3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168" fontId="3" fillId="34" borderId="13" xfId="0" applyNumberFormat="1" applyFont="1" applyFill="1" applyBorder="1" applyAlignment="1">
      <alignment horizontal="left" vertical="center"/>
    </xf>
    <xf numFmtId="168" fontId="1" fillId="34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8" fontId="1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4" fontId="7" fillId="34" borderId="12" xfId="0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4" fontId="7" fillId="34" borderId="0" xfId="0" applyNumberFormat="1" applyFont="1" applyFill="1" applyAlignment="1">
      <alignment horizontal="center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168" fontId="10" fillId="34" borderId="13" xfId="0" applyNumberFormat="1" applyFont="1" applyFill="1" applyBorder="1" applyAlignment="1">
      <alignment horizontal="center"/>
    </xf>
    <xf numFmtId="4" fontId="10" fillId="34" borderId="12" xfId="0" applyNumberFormat="1" applyFont="1" applyFill="1" applyBorder="1" applyAlignment="1">
      <alignment horizontal="center"/>
    </xf>
    <xf numFmtId="168" fontId="10" fillId="34" borderId="14" xfId="0" applyNumberFormat="1" applyFont="1" applyFill="1" applyBorder="1" applyAlignment="1">
      <alignment horizontal="center"/>
    </xf>
    <xf numFmtId="168" fontId="11" fillId="34" borderId="14" xfId="0" applyNumberFormat="1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wrapText="1"/>
    </xf>
    <xf numFmtId="168" fontId="9" fillId="34" borderId="12" xfId="0" applyNumberFormat="1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/>
    </xf>
    <xf numFmtId="168" fontId="10" fillId="0" borderId="14" xfId="0" applyNumberFormat="1" applyFont="1" applyBorder="1" applyAlignment="1">
      <alignment horizontal="center"/>
    </xf>
    <xf numFmtId="164" fontId="9" fillId="34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8" fontId="9" fillId="34" borderId="0" xfId="0" applyNumberFormat="1" applyFont="1" applyFill="1" applyBorder="1" applyAlignment="1">
      <alignment horizontal="left" vertical="center"/>
    </xf>
    <xf numFmtId="168" fontId="9" fillId="34" borderId="0" xfId="0" applyNumberFormat="1" applyFont="1" applyFill="1" applyBorder="1" applyAlignment="1">
      <alignment horizontal="center" vertical="center"/>
    </xf>
    <xf numFmtId="4" fontId="9" fillId="34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68" fontId="11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11" fillId="34" borderId="0" xfId="0" applyFont="1" applyFill="1" applyBorder="1" applyAlignment="1">
      <alignment/>
    </xf>
    <xf numFmtId="0" fontId="10" fillId="0" borderId="0" xfId="0" applyFont="1" applyAlignment="1">
      <alignment/>
    </xf>
    <xf numFmtId="168" fontId="9" fillId="34" borderId="0" xfId="0" applyNumberFormat="1" applyFont="1" applyFill="1" applyAlignment="1">
      <alignment horizontal="center" vertical="center"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53" fillId="34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 horizontal="center"/>
    </xf>
    <xf numFmtId="4" fontId="10" fillId="34" borderId="0" xfId="0" applyNumberFormat="1" applyFont="1" applyFill="1" applyAlignment="1">
      <alignment/>
    </xf>
    <xf numFmtId="0" fontId="53" fillId="0" borderId="0" xfId="0" applyFont="1" applyAlignment="1">
      <alignment/>
    </xf>
    <xf numFmtId="4" fontId="53" fillId="34" borderId="0" xfId="0" applyNumberFormat="1" applyFont="1" applyFill="1" applyAlignment="1">
      <alignment/>
    </xf>
    <xf numFmtId="168" fontId="10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68" fontId="10" fillId="34" borderId="13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2" fontId="9" fillId="34" borderId="10" xfId="0" applyNumberFormat="1" applyFont="1" applyFill="1" applyBorder="1" applyAlignment="1">
      <alignment horizontal="left" wrapText="1"/>
    </xf>
    <xf numFmtId="2" fontId="9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168" fontId="10" fillId="34" borderId="15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left"/>
    </xf>
    <xf numFmtId="168" fontId="10" fillId="34" borderId="17" xfId="0" applyNumberFormat="1" applyFont="1" applyFill="1" applyBorder="1" applyAlignment="1">
      <alignment horizontal="center"/>
    </xf>
    <xf numFmtId="4" fontId="11" fillId="34" borderId="17" xfId="0" applyNumberFormat="1" applyFont="1" applyFill="1" applyBorder="1" applyAlignment="1">
      <alignment horizontal="center" wrapText="1"/>
    </xf>
    <xf numFmtId="4" fontId="10" fillId="34" borderId="17" xfId="0" applyNumberFormat="1" applyFont="1" applyFill="1" applyBorder="1" applyAlignment="1">
      <alignment horizontal="center"/>
    </xf>
    <xf numFmtId="168" fontId="9" fillId="34" borderId="17" xfId="0" applyNumberFormat="1" applyFont="1" applyFill="1" applyBorder="1" applyAlignment="1">
      <alignment horizontal="center"/>
    </xf>
    <xf numFmtId="168" fontId="10" fillId="34" borderId="17" xfId="0" applyNumberFormat="1" applyFont="1" applyFill="1" applyBorder="1" applyAlignment="1">
      <alignment horizontal="center"/>
    </xf>
    <xf numFmtId="168" fontId="10" fillId="34" borderId="18" xfId="0" applyNumberFormat="1" applyFont="1" applyFill="1" applyBorder="1" applyAlignment="1">
      <alignment horizontal="center"/>
    </xf>
    <xf numFmtId="168" fontId="11" fillId="34" borderId="18" xfId="0" applyNumberFormat="1" applyFont="1" applyFill="1" applyBorder="1" applyAlignment="1">
      <alignment horizontal="center"/>
    </xf>
    <xf numFmtId="168" fontId="10" fillId="34" borderId="19" xfId="0" applyNumberFormat="1" applyFont="1" applyFill="1" applyBorder="1" applyAlignment="1">
      <alignment horizontal="center"/>
    </xf>
    <xf numFmtId="4" fontId="10" fillId="34" borderId="0" xfId="0" applyNumberFormat="1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left" wrapText="1"/>
    </xf>
    <xf numFmtId="168" fontId="10" fillId="34" borderId="22" xfId="0" applyNumberFormat="1" applyFont="1" applyFill="1" applyBorder="1" applyAlignment="1">
      <alignment horizontal="center"/>
    </xf>
    <xf numFmtId="4" fontId="11" fillId="34" borderId="23" xfId="0" applyNumberFormat="1" applyFont="1" applyFill="1" applyBorder="1" applyAlignment="1">
      <alignment horizontal="center"/>
    </xf>
    <xf numFmtId="4" fontId="10" fillId="34" borderId="23" xfId="0" applyNumberFormat="1" applyFont="1" applyFill="1" applyBorder="1" applyAlignment="1">
      <alignment horizontal="center"/>
    </xf>
    <xf numFmtId="168" fontId="10" fillId="34" borderId="22" xfId="0" applyNumberFormat="1" applyFont="1" applyFill="1" applyBorder="1" applyAlignment="1">
      <alignment horizontal="center"/>
    </xf>
    <xf numFmtId="168" fontId="10" fillId="0" borderId="24" xfId="0" applyNumberFormat="1" applyFont="1" applyBorder="1" applyAlignment="1">
      <alignment horizontal="center"/>
    </xf>
    <xf numFmtId="168" fontId="11" fillId="34" borderId="24" xfId="0" applyNumberFormat="1" applyFont="1" applyFill="1" applyBorder="1" applyAlignment="1">
      <alignment horizontal="center"/>
    </xf>
    <xf numFmtId="168" fontId="14" fillId="34" borderId="2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168" fontId="9" fillId="34" borderId="27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4" fontId="16" fillId="34" borderId="28" xfId="0" applyNumberFormat="1" applyFont="1" applyFill="1" applyBorder="1" applyAlignment="1">
      <alignment horizontal="center" wrapText="1"/>
    </xf>
    <xf numFmtId="4" fontId="16" fillId="34" borderId="29" xfId="0" applyNumberFormat="1" applyFont="1" applyFill="1" applyBorder="1" applyAlignment="1">
      <alignment horizontal="center" wrapText="1"/>
    </xf>
    <xf numFmtId="4" fontId="16" fillId="34" borderId="29" xfId="0" applyNumberFormat="1" applyFont="1" applyFill="1" applyBorder="1" applyAlignment="1">
      <alignment horizontal="center"/>
    </xf>
    <xf numFmtId="4" fontId="16" fillId="34" borderId="30" xfId="0" applyNumberFormat="1" applyFont="1" applyFill="1" applyBorder="1" applyAlignment="1">
      <alignment horizontal="center"/>
    </xf>
    <xf numFmtId="4" fontId="4" fillId="34" borderId="31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center" vertical="center"/>
    </xf>
    <xf numFmtId="4" fontId="54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4" fontId="10" fillId="34" borderId="23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4" fontId="10" fillId="34" borderId="17" xfId="0" applyNumberFormat="1" applyFont="1" applyFill="1" applyBorder="1" applyAlignment="1">
      <alignment horizontal="center" vertical="center" wrapText="1"/>
    </xf>
    <xf numFmtId="4" fontId="10" fillId="34" borderId="23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" fontId="15" fillId="34" borderId="28" xfId="0" applyNumberFormat="1" applyFont="1" applyFill="1" applyBorder="1" applyAlignment="1">
      <alignment horizontal="center" vertical="center" wrapText="1"/>
    </xf>
    <xf numFmtId="4" fontId="15" fillId="34" borderId="3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8" fontId="9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32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B1" sqref="B1:M1"/>
    </sheetView>
  </sheetViews>
  <sheetFormatPr defaultColWidth="9.00390625" defaultRowHeight="12.75"/>
  <cols>
    <col min="1" max="1" width="4.75390625" style="62" customWidth="1"/>
    <col min="2" max="2" width="15.875" style="63" customWidth="1"/>
    <col min="3" max="3" width="5.75390625" style="66" customWidth="1"/>
    <col min="4" max="4" width="6.625" style="62" customWidth="1"/>
    <col min="5" max="5" width="6.125" style="67" customWidth="1"/>
    <col min="6" max="6" width="6.375" style="36" customWidth="1"/>
    <col min="7" max="7" width="5.125" style="36" customWidth="1"/>
    <col min="8" max="8" width="5.00390625" style="36" customWidth="1"/>
    <col min="9" max="9" width="6.75390625" style="36" customWidth="1"/>
    <col min="10" max="10" width="5.00390625" style="36" customWidth="1"/>
    <col min="11" max="11" width="6.75390625" style="65" customWidth="1"/>
    <col min="12" max="12" width="5.375" style="63" hidden="1" customWidth="1"/>
    <col min="13" max="13" width="4.75390625" style="38" customWidth="1"/>
    <col min="14" max="14" width="9.875" style="119" customWidth="1"/>
    <col min="15" max="17" width="10.125" style="9" hidden="1" customWidth="1"/>
    <col min="18" max="18" width="5.625" style="0" customWidth="1"/>
    <col min="19" max="19" width="9.125" style="0" customWidth="1"/>
  </cols>
  <sheetData>
    <row r="1" spans="1:17" ht="12.75">
      <c r="A1" s="35"/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11"/>
      <c r="O1" s="8"/>
      <c r="P1" s="10"/>
      <c r="Q1" s="8"/>
    </row>
    <row r="2" spans="1:14" ht="12.75">
      <c r="A2" s="36"/>
      <c r="B2" s="72" t="s">
        <v>48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12"/>
    </row>
    <row r="3" spans="1:14" ht="13.5" thickBot="1">
      <c r="A3" s="36"/>
      <c r="B3" s="10"/>
      <c r="C3" s="133" t="s">
        <v>1</v>
      </c>
      <c r="D3" s="133"/>
      <c r="E3" s="133"/>
      <c r="F3" s="133"/>
      <c r="G3" s="133"/>
      <c r="H3" s="133"/>
      <c r="I3" s="133"/>
      <c r="J3" s="33"/>
      <c r="K3" s="34"/>
      <c r="L3" s="11"/>
      <c r="M3" s="12"/>
      <c r="N3" s="112"/>
    </row>
    <row r="4" spans="1:17" s="71" customFormat="1" ht="46.5" customHeight="1">
      <c r="A4" s="120" t="s">
        <v>49</v>
      </c>
      <c r="B4" s="122"/>
      <c r="C4" s="124" t="s">
        <v>36</v>
      </c>
      <c r="D4" s="124" t="s">
        <v>37</v>
      </c>
      <c r="E4" s="126" t="s">
        <v>50</v>
      </c>
      <c r="F4" s="124" t="s">
        <v>51</v>
      </c>
      <c r="G4" s="124" t="s">
        <v>29</v>
      </c>
      <c r="H4" s="124" t="s">
        <v>53</v>
      </c>
      <c r="I4" s="124" t="s">
        <v>20</v>
      </c>
      <c r="J4" s="124" t="s">
        <v>54</v>
      </c>
      <c r="K4" s="129" t="s">
        <v>55</v>
      </c>
      <c r="L4" s="124"/>
      <c r="M4" s="124" t="s">
        <v>56</v>
      </c>
      <c r="N4" s="136" t="s">
        <v>52</v>
      </c>
      <c r="O4" s="138" t="s">
        <v>24</v>
      </c>
      <c r="P4" s="69"/>
      <c r="Q4" s="70"/>
    </row>
    <row r="5" spans="1:17" s="71" customFormat="1" ht="72.75" customHeight="1" thickBot="1">
      <c r="A5" s="121"/>
      <c r="B5" s="123"/>
      <c r="C5" s="125"/>
      <c r="D5" s="125"/>
      <c r="E5" s="127"/>
      <c r="F5" s="128"/>
      <c r="G5" s="125"/>
      <c r="H5" s="125"/>
      <c r="I5" s="125"/>
      <c r="J5" s="125"/>
      <c r="K5" s="130"/>
      <c r="L5" s="131"/>
      <c r="M5" s="125"/>
      <c r="N5" s="137"/>
      <c r="O5" s="138"/>
      <c r="P5" s="69"/>
      <c r="Q5" s="70"/>
    </row>
    <row r="6" spans="1:21" s="18" customFormat="1" ht="13.5" customHeight="1">
      <c r="A6" s="88">
        <v>22788.199999999983</v>
      </c>
      <c r="B6" s="89" t="s">
        <v>2</v>
      </c>
      <c r="C6" s="90">
        <v>249893.1</v>
      </c>
      <c r="D6" s="91">
        <v>265823.4</v>
      </c>
      <c r="E6" s="92">
        <v>187586.2</v>
      </c>
      <c r="F6" s="93">
        <v>194397.3</v>
      </c>
      <c r="G6" s="90">
        <f>F6-E6</f>
        <v>6811.099999999977</v>
      </c>
      <c r="H6" s="90">
        <f>F6/E6*100</f>
        <v>103.63091741290135</v>
      </c>
      <c r="I6" s="90">
        <f>F6-D6</f>
        <v>-71426.10000000003</v>
      </c>
      <c r="J6" s="90">
        <f>F6/D6*100</f>
        <v>73.13024361286477</v>
      </c>
      <c r="K6" s="94">
        <v>169701.6</v>
      </c>
      <c r="L6" s="95">
        <f>F6-K6</f>
        <v>24695.699999999983</v>
      </c>
      <c r="M6" s="96">
        <f aca="true" t="shared" si="0" ref="M6:M30">F6/K6*100</f>
        <v>114.55242614094385</v>
      </c>
      <c r="N6" s="113">
        <v>24176.1</v>
      </c>
      <c r="O6" s="84">
        <f>A6*M6/100</f>
        <v>26104.435973850545</v>
      </c>
      <c r="P6" s="16" t="e">
        <f>F6+Лист1!#REF!</f>
        <v>#REF!</v>
      </c>
      <c r="Q6" s="17"/>
      <c r="S6"/>
      <c r="T6"/>
      <c r="U6"/>
    </row>
    <row r="7" spans="1:21" s="18" customFormat="1" ht="13.5" customHeight="1">
      <c r="A7" s="97">
        <v>825</v>
      </c>
      <c r="B7" s="74" t="s">
        <v>28</v>
      </c>
      <c r="C7" s="39">
        <v>9233.5</v>
      </c>
      <c r="D7" s="43">
        <v>9481</v>
      </c>
      <c r="E7" s="40">
        <v>7427.2</v>
      </c>
      <c r="F7" s="44">
        <v>7857.7</v>
      </c>
      <c r="G7" s="39">
        <f aca="true" t="shared" si="1" ref="G7:G31">F7-E7</f>
        <v>430.5</v>
      </c>
      <c r="H7" s="39">
        <f aca="true" t="shared" si="2" ref="H7:H30">F7/E7*100</f>
        <v>105.79626238690221</v>
      </c>
      <c r="I7" s="39">
        <f aca="true" t="shared" si="3" ref="I7:I31">F7-D7</f>
        <v>-1623.3000000000002</v>
      </c>
      <c r="J7" s="39">
        <f aca="true" t="shared" si="4" ref="J7:J30">F7/D7*100</f>
        <v>82.87838835565869</v>
      </c>
      <c r="K7" s="73">
        <v>6757.9</v>
      </c>
      <c r="L7" s="41"/>
      <c r="M7" s="42">
        <f t="shared" si="0"/>
        <v>116.27428639074269</v>
      </c>
      <c r="N7" s="114">
        <v>985.8</v>
      </c>
      <c r="O7" s="84"/>
      <c r="P7" s="16" t="e">
        <f>F7+Лист1!#REF!</f>
        <v>#REF!</v>
      </c>
      <c r="Q7" s="17"/>
      <c r="S7"/>
      <c r="T7"/>
      <c r="U7"/>
    </row>
    <row r="8" spans="1:21" s="18" customFormat="1" ht="29.25" customHeight="1">
      <c r="A8" s="97">
        <v>0</v>
      </c>
      <c r="B8" s="75" t="s">
        <v>25</v>
      </c>
      <c r="C8" s="39">
        <v>0</v>
      </c>
      <c r="D8" s="45">
        <v>0</v>
      </c>
      <c r="E8" s="40">
        <v>0</v>
      </c>
      <c r="F8" s="44">
        <v>0</v>
      </c>
      <c r="G8" s="39">
        <f t="shared" si="1"/>
        <v>0</v>
      </c>
      <c r="H8" s="39">
        <v>0</v>
      </c>
      <c r="I8" s="39">
        <f t="shared" si="3"/>
        <v>0</v>
      </c>
      <c r="J8" s="39">
        <v>0</v>
      </c>
      <c r="K8" s="73">
        <v>0</v>
      </c>
      <c r="L8" s="41">
        <f aca="true" t="shared" si="5" ref="L8:L32">F8-K8</f>
        <v>0</v>
      </c>
      <c r="M8" s="42">
        <v>0</v>
      </c>
      <c r="N8" s="115">
        <v>0</v>
      </c>
      <c r="O8" s="84">
        <f>A8*M8/100</f>
        <v>0</v>
      </c>
      <c r="P8" s="16" t="e">
        <f>F8+Лист1!#REF!</f>
        <v>#REF!</v>
      </c>
      <c r="Q8" s="17"/>
      <c r="S8"/>
      <c r="T8"/>
      <c r="U8"/>
    </row>
    <row r="9" spans="1:18" ht="31.5" customHeight="1">
      <c r="A9" s="97">
        <v>-0.5</v>
      </c>
      <c r="B9" s="76" t="s">
        <v>31</v>
      </c>
      <c r="C9" s="39">
        <v>320.2</v>
      </c>
      <c r="D9" s="45">
        <v>470</v>
      </c>
      <c r="E9" s="40">
        <v>237</v>
      </c>
      <c r="F9" s="44">
        <v>766.9</v>
      </c>
      <c r="G9" s="39">
        <f t="shared" si="1"/>
        <v>529.9</v>
      </c>
      <c r="H9" s="39">
        <f t="shared" si="2"/>
        <v>323.5864978902954</v>
      </c>
      <c r="I9" s="39">
        <f t="shared" si="3"/>
        <v>296.9</v>
      </c>
      <c r="J9" s="39">
        <f t="shared" si="4"/>
        <v>163.17021276595744</v>
      </c>
      <c r="K9" s="73">
        <v>211.6</v>
      </c>
      <c r="L9" s="46"/>
      <c r="M9" s="42">
        <f t="shared" si="0"/>
        <v>362.4291115311909</v>
      </c>
      <c r="N9" s="115">
        <v>0</v>
      </c>
      <c r="O9" s="85">
        <v>0</v>
      </c>
      <c r="P9" s="13" t="e">
        <f>F9+Лист1!#REF!</f>
        <v>#REF!</v>
      </c>
      <c r="Q9" s="14"/>
      <c r="R9" s="18"/>
    </row>
    <row r="10" spans="1:18" ht="18.75" customHeight="1">
      <c r="A10" s="97">
        <v>8348.900000000001</v>
      </c>
      <c r="B10" s="77" t="s">
        <v>3</v>
      </c>
      <c r="C10" s="39">
        <v>40245.1</v>
      </c>
      <c r="D10" s="45">
        <v>43357.2</v>
      </c>
      <c r="E10" s="40">
        <v>29163.7</v>
      </c>
      <c r="F10" s="44">
        <v>27554.6</v>
      </c>
      <c r="G10" s="39">
        <f t="shared" si="1"/>
        <v>-1609.1000000000022</v>
      </c>
      <c r="H10" s="39">
        <f t="shared" si="2"/>
        <v>94.4825245082071</v>
      </c>
      <c r="I10" s="39">
        <f t="shared" si="3"/>
        <v>-15802.599999999999</v>
      </c>
      <c r="J10" s="39">
        <f t="shared" si="4"/>
        <v>63.55253568034836</v>
      </c>
      <c r="K10" s="73">
        <v>30669.1</v>
      </c>
      <c r="L10" s="46">
        <f t="shared" si="5"/>
        <v>-3114.5</v>
      </c>
      <c r="M10" s="42">
        <f t="shared" si="0"/>
        <v>89.84482752998947</v>
      </c>
      <c r="N10" s="115">
        <v>8787</v>
      </c>
      <c r="O10" s="86">
        <f>A10*M10/100</f>
        <v>7501.054805651292</v>
      </c>
      <c r="P10" s="13" t="e">
        <f>F10+Лист1!#REF!</f>
        <v>#REF!</v>
      </c>
      <c r="Q10" s="14"/>
      <c r="R10" s="18"/>
    </row>
    <row r="11" spans="1:18" ht="13.5" customHeight="1">
      <c r="A11" s="97">
        <v>0.09999999999999432</v>
      </c>
      <c r="B11" s="78" t="s">
        <v>4</v>
      </c>
      <c r="C11" s="39">
        <v>180.2</v>
      </c>
      <c r="D11" s="45">
        <v>290</v>
      </c>
      <c r="E11" s="40">
        <v>273</v>
      </c>
      <c r="F11" s="44">
        <v>243.9</v>
      </c>
      <c r="G11" s="39">
        <f t="shared" si="1"/>
        <v>-29.099999999999994</v>
      </c>
      <c r="H11" s="39">
        <f t="shared" si="2"/>
        <v>89.34065934065934</v>
      </c>
      <c r="I11" s="39">
        <f t="shared" si="3"/>
        <v>-46.099999999999994</v>
      </c>
      <c r="J11" s="39">
        <f t="shared" si="4"/>
        <v>84.10344827586206</v>
      </c>
      <c r="K11" s="73">
        <v>157.6</v>
      </c>
      <c r="L11" s="46">
        <f t="shared" si="5"/>
        <v>86.30000000000001</v>
      </c>
      <c r="M11" s="42">
        <f t="shared" si="0"/>
        <v>154.75888324873097</v>
      </c>
      <c r="N11" s="115">
        <v>0</v>
      </c>
      <c r="O11" s="86">
        <v>2.5</v>
      </c>
      <c r="P11" s="13" t="e">
        <f>F11+Лист1!#REF!</f>
        <v>#REF!</v>
      </c>
      <c r="Q11" s="14"/>
      <c r="R11" s="32"/>
    </row>
    <row r="12" spans="1:18" ht="21" customHeight="1">
      <c r="A12" s="97">
        <v>2050.2999999999997</v>
      </c>
      <c r="B12" s="77" t="s">
        <v>18</v>
      </c>
      <c r="C12" s="39">
        <v>16657.7</v>
      </c>
      <c r="D12" s="45">
        <v>23694</v>
      </c>
      <c r="E12" s="40">
        <v>3652</v>
      </c>
      <c r="F12" s="44">
        <v>5850.3</v>
      </c>
      <c r="G12" s="39">
        <f t="shared" si="1"/>
        <v>2198.3</v>
      </c>
      <c r="H12" s="39">
        <f t="shared" si="2"/>
        <v>160.19441401971523</v>
      </c>
      <c r="I12" s="39">
        <f t="shared" si="3"/>
        <v>-17843.7</v>
      </c>
      <c r="J12" s="39">
        <f t="shared" si="4"/>
        <v>24.691061028108383</v>
      </c>
      <c r="K12" s="73">
        <v>1603.9</v>
      </c>
      <c r="L12" s="46">
        <f t="shared" si="5"/>
        <v>4246.4</v>
      </c>
      <c r="M12" s="42">
        <f t="shared" si="0"/>
        <v>364.75466051499467</v>
      </c>
      <c r="N12" s="115">
        <v>3947</v>
      </c>
      <c r="O12" s="86">
        <v>0</v>
      </c>
      <c r="P12" s="13" t="e">
        <f>F12+Лист1!#REF!</f>
        <v>#REF!</v>
      </c>
      <c r="Q12" s="14"/>
      <c r="R12" s="32"/>
    </row>
    <row r="13" spans="1:18" ht="30" customHeight="1">
      <c r="A13" s="97">
        <v>0</v>
      </c>
      <c r="B13" s="79" t="s">
        <v>15</v>
      </c>
      <c r="C13" s="39">
        <v>0</v>
      </c>
      <c r="D13" s="45">
        <v>0</v>
      </c>
      <c r="E13" s="40">
        <v>0</v>
      </c>
      <c r="F13" s="44">
        <v>0</v>
      </c>
      <c r="G13" s="39">
        <f t="shared" si="1"/>
        <v>0</v>
      </c>
      <c r="H13" s="39">
        <v>0</v>
      </c>
      <c r="I13" s="39">
        <f t="shared" si="3"/>
        <v>0</v>
      </c>
      <c r="J13" s="39">
        <v>0</v>
      </c>
      <c r="K13" s="73">
        <v>0</v>
      </c>
      <c r="L13" s="46">
        <f t="shared" si="5"/>
        <v>0</v>
      </c>
      <c r="M13" s="42">
        <v>0</v>
      </c>
      <c r="N13" s="115">
        <v>0</v>
      </c>
      <c r="O13" s="86">
        <v>1</v>
      </c>
      <c r="P13" s="13" t="e">
        <f>F13+Лист1!#REF!</f>
        <v>#REF!</v>
      </c>
      <c r="Q13" s="14"/>
      <c r="R13" s="32"/>
    </row>
    <row r="14" spans="1:18" ht="13.5" customHeight="1">
      <c r="A14" s="97">
        <v>12426.099999999999</v>
      </c>
      <c r="B14" s="78" t="s">
        <v>5</v>
      </c>
      <c r="C14" s="39">
        <v>52078</v>
      </c>
      <c r="D14" s="45">
        <v>56739.9</v>
      </c>
      <c r="E14" s="40">
        <v>32628.5</v>
      </c>
      <c r="F14" s="44">
        <v>31202.3</v>
      </c>
      <c r="G14" s="39">
        <f t="shared" si="1"/>
        <v>-1426.2000000000007</v>
      </c>
      <c r="H14" s="39">
        <f t="shared" si="2"/>
        <v>95.62897466938412</v>
      </c>
      <c r="I14" s="39">
        <f t="shared" si="3"/>
        <v>-25537.600000000002</v>
      </c>
      <c r="J14" s="39">
        <f t="shared" si="4"/>
        <v>54.99181352099669</v>
      </c>
      <c r="K14" s="73">
        <v>33925.8</v>
      </c>
      <c r="L14" s="41">
        <f t="shared" si="5"/>
        <v>-2723.5000000000036</v>
      </c>
      <c r="M14" s="42">
        <f t="shared" si="0"/>
        <v>91.97218635964369</v>
      </c>
      <c r="N14" s="115">
        <v>12421.1</v>
      </c>
      <c r="O14" s="86">
        <f>A14*M14/100</f>
        <v>11428.555849235681</v>
      </c>
      <c r="P14" s="13" t="e">
        <f>F14+Лист1!#REF!</f>
        <v>#REF!</v>
      </c>
      <c r="Q14" s="14"/>
      <c r="R14" s="32"/>
    </row>
    <row r="15" spans="1:18" ht="13.5" customHeight="1">
      <c r="A15" s="97">
        <v>583.7000000000007</v>
      </c>
      <c r="B15" s="78" t="s">
        <v>6</v>
      </c>
      <c r="C15" s="39">
        <v>5816.5</v>
      </c>
      <c r="D15" s="45">
        <v>5345.8</v>
      </c>
      <c r="E15" s="40">
        <v>4095.5</v>
      </c>
      <c r="F15" s="44">
        <v>5176.9</v>
      </c>
      <c r="G15" s="39">
        <f t="shared" si="1"/>
        <v>1081.3999999999996</v>
      </c>
      <c r="H15" s="39">
        <f t="shared" si="2"/>
        <v>126.40459040410205</v>
      </c>
      <c r="I15" s="39">
        <f t="shared" si="3"/>
        <v>-168.90000000000055</v>
      </c>
      <c r="J15" s="39">
        <f t="shared" si="4"/>
        <v>96.84051030715702</v>
      </c>
      <c r="K15" s="73">
        <v>4222.4</v>
      </c>
      <c r="L15" s="46">
        <f t="shared" si="5"/>
        <v>954.5</v>
      </c>
      <c r="M15" s="42">
        <f t="shared" si="0"/>
        <v>122.60562713148919</v>
      </c>
      <c r="N15" s="115">
        <v>508.2</v>
      </c>
      <c r="O15" s="86">
        <f>A15*M15/100</f>
        <v>715.6490455665033</v>
      </c>
      <c r="P15" s="13" t="e">
        <f>F15+Лист1!#REF!</f>
        <v>#REF!</v>
      </c>
      <c r="Q15" s="14"/>
      <c r="R15" s="32"/>
    </row>
    <row r="16" spans="1:17" ht="34.5" customHeight="1">
      <c r="A16" s="97">
        <v>0</v>
      </c>
      <c r="B16" s="80" t="s">
        <v>7</v>
      </c>
      <c r="C16" s="39">
        <v>0</v>
      </c>
      <c r="D16" s="45">
        <v>0</v>
      </c>
      <c r="E16" s="40">
        <v>0</v>
      </c>
      <c r="F16" s="44">
        <v>0</v>
      </c>
      <c r="G16" s="39">
        <f t="shared" si="1"/>
        <v>0</v>
      </c>
      <c r="H16" s="39">
        <v>0</v>
      </c>
      <c r="I16" s="39">
        <f t="shared" si="3"/>
        <v>0</v>
      </c>
      <c r="J16" s="39">
        <v>0</v>
      </c>
      <c r="K16" s="73">
        <v>0</v>
      </c>
      <c r="L16" s="46">
        <f t="shared" si="5"/>
        <v>0</v>
      </c>
      <c r="M16" s="42">
        <v>0</v>
      </c>
      <c r="N16" s="115">
        <v>0</v>
      </c>
      <c r="O16" s="86"/>
      <c r="P16" s="13" t="e">
        <f>F16+Лист1!#REF!</f>
        <v>#REF!</v>
      </c>
      <c r="Q16" s="14"/>
    </row>
    <row r="17" spans="1:18" ht="13.5" customHeight="1">
      <c r="A17" s="97">
        <v>726.9000000000005</v>
      </c>
      <c r="B17" s="78" t="s">
        <v>8</v>
      </c>
      <c r="C17" s="39">
        <v>5287.2</v>
      </c>
      <c r="D17" s="45">
        <v>5178.3</v>
      </c>
      <c r="E17" s="40">
        <v>3883.8</v>
      </c>
      <c r="F17" s="44">
        <v>3781.6</v>
      </c>
      <c r="G17" s="39">
        <f t="shared" si="1"/>
        <v>-102.20000000000027</v>
      </c>
      <c r="H17" s="39">
        <f t="shared" si="2"/>
        <v>97.36855656830939</v>
      </c>
      <c r="I17" s="39">
        <f t="shared" si="3"/>
        <v>-1396.7000000000003</v>
      </c>
      <c r="J17" s="39">
        <f t="shared" si="4"/>
        <v>73.02782766545005</v>
      </c>
      <c r="K17" s="73">
        <v>3549.2</v>
      </c>
      <c r="L17" s="46">
        <f t="shared" si="5"/>
        <v>232.4000000000001</v>
      </c>
      <c r="M17" s="42">
        <f t="shared" si="0"/>
        <v>106.54795446861264</v>
      </c>
      <c r="N17" s="115">
        <v>433.4</v>
      </c>
      <c r="O17" s="86">
        <v>225</v>
      </c>
      <c r="P17" s="13" t="e">
        <f>F17+Лист1!#REF!</f>
        <v>#REF!</v>
      </c>
      <c r="Q17" s="14"/>
      <c r="R17" s="32"/>
    </row>
    <row r="18" spans="1:18" ht="13.5" customHeight="1">
      <c r="A18" s="97">
        <v>998</v>
      </c>
      <c r="B18" s="78" t="s">
        <v>9</v>
      </c>
      <c r="C18" s="39">
        <v>12769.6</v>
      </c>
      <c r="D18" s="45">
        <v>11256.6</v>
      </c>
      <c r="E18" s="40">
        <v>7500</v>
      </c>
      <c r="F18" s="44">
        <v>9318.9</v>
      </c>
      <c r="G18" s="39">
        <f t="shared" si="1"/>
        <v>1818.8999999999996</v>
      </c>
      <c r="H18" s="39">
        <f t="shared" si="2"/>
        <v>124.25199999999998</v>
      </c>
      <c r="I18" s="39">
        <f t="shared" si="3"/>
        <v>-1937.7000000000007</v>
      </c>
      <c r="J18" s="39">
        <f t="shared" si="4"/>
        <v>82.7860988220244</v>
      </c>
      <c r="K18" s="73">
        <v>9462.2</v>
      </c>
      <c r="L18" s="46">
        <f t="shared" si="5"/>
        <v>-143.3000000000011</v>
      </c>
      <c r="M18" s="42">
        <f t="shared" si="0"/>
        <v>98.48555304263277</v>
      </c>
      <c r="N18" s="115">
        <v>2000</v>
      </c>
      <c r="O18" s="86">
        <v>1500</v>
      </c>
      <c r="P18" s="13" t="e">
        <f>F18+Лист1!#REF!</f>
        <v>#REF!</v>
      </c>
      <c r="Q18" s="14"/>
      <c r="R18" s="32"/>
    </row>
    <row r="19" spans="1:18" ht="21" customHeight="1">
      <c r="A19" s="97">
        <v>150</v>
      </c>
      <c r="B19" s="77" t="s">
        <v>10</v>
      </c>
      <c r="C19" s="39">
        <v>1046</v>
      </c>
      <c r="D19" s="45">
        <v>252.5</v>
      </c>
      <c r="E19" s="40">
        <v>252.5</v>
      </c>
      <c r="F19" s="44">
        <v>0</v>
      </c>
      <c r="G19" s="39">
        <f t="shared" si="1"/>
        <v>-252.5</v>
      </c>
      <c r="H19" s="39">
        <f t="shared" si="2"/>
        <v>0</v>
      </c>
      <c r="I19" s="39">
        <f t="shared" si="3"/>
        <v>-252.5</v>
      </c>
      <c r="J19" s="39">
        <f t="shared" si="4"/>
        <v>0</v>
      </c>
      <c r="K19" s="73">
        <v>636</v>
      </c>
      <c r="L19" s="46">
        <f t="shared" si="5"/>
        <v>-636</v>
      </c>
      <c r="M19" s="42">
        <f t="shared" si="0"/>
        <v>0</v>
      </c>
      <c r="N19" s="115">
        <v>0</v>
      </c>
      <c r="O19" s="86"/>
      <c r="P19" s="13" t="e">
        <f>F19+Лист1!#REF!</f>
        <v>#REF!</v>
      </c>
      <c r="Q19" s="14"/>
      <c r="R19" s="32"/>
    </row>
    <row r="20" spans="1:18" ht="20.25" customHeight="1">
      <c r="A20" s="97">
        <v>267.10000000000014</v>
      </c>
      <c r="B20" s="77" t="s">
        <v>11</v>
      </c>
      <c r="C20" s="39">
        <v>1913.4</v>
      </c>
      <c r="D20" s="45">
        <v>2641.8</v>
      </c>
      <c r="E20" s="40">
        <v>1981.3</v>
      </c>
      <c r="F20" s="44">
        <v>1028.6</v>
      </c>
      <c r="G20" s="39">
        <f t="shared" si="1"/>
        <v>-952.7</v>
      </c>
      <c r="H20" s="39">
        <f t="shared" si="2"/>
        <v>51.91540907484984</v>
      </c>
      <c r="I20" s="39">
        <f t="shared" si="3"/>
        <v>-1613.2000000000003</v>
      </c>
      <c r="J20" s="39">
        <f t="shared" si="4"/>
        <v>38.93557422969187</v>
      </c>
      <c r="K20" s="73">
        <v>1619.3</v>
      </c>
      <c r="L20" s="46">
        <f t="shared" si="5"/>
        <v>-590.7</v>
      </c>
      <c r="M20" s="42">
        <f t="shared" si="0"/>
        <v>63.521274624837886</v>
      </c>
      <c r="N20" s="115">
        <v>660.5</v>
      </c>
      <c r="O20" s="86">
        <v>121</v>
      </c>
      <c r="P20" s="13" t="e">
        <f>F20+Лист1!#REF!</f>
        <v>#REF!</v>
      </c>
      <c r="Q20" s="14"/>
      <c r="R20" s="32"/>
    </row>
    <row r="21" spans="1:18" ht="19.5" customHeight="1">
      <c r="A21" s="97">
        <v>0</v>
      </c>
      <c r="B21" s="81" t="s">
        <v>21</v>
      </c>
      <c r="C21" s="39">
        <v>0</v>
      </c>
      <c r="D21" s="45">
        <v>0</v>
      </c>
      <c r="E21" s="40">
        <v>0</v>
      </c>
      <c r="F21" s="44">
        <v>0</v>
      </c>
      <c r="G21" s="39">
        <f t="shared" si="1"/>
        <v>0</v>
      </c>
      <c r="H21" s="39">
        <v>0</v>
      </c>
      <c r="I21" s="39">
        <f t="shared" si="3"/>
        <v>0</v>
      </c>
      <c r="J21" s="39">
        <v>0</v>
      </c>
      <c r="K21" s="73">
        <v>0</v>
      </c>
      <c r="L21" s="46">
        <f t="shared" si="5"/>
        <v>0</v>
      </c>
      <c r="M21" s="42">
        <v>0</v>
      </c>
      <c r="N21" s="115">
        <v>0</v>
      </c>
      <c r="O21" s="86"/>
      <c r="P21" s="13" t="e">
        <f>F21+Лист1!#REF!</f>
        <v>#REF!</v>
      </c>
      <c r="Q21" s="14"/>
      <c r="R21" s="32"/>
    </row>
    <row r="22" spans="1:17" ht="20.25" customHeight="1">
      <c r="A22" s="97">
        <v>0</v>
      </c>
      <c r="B22" s="82" t="s">
        <v>35</v>
      </c>
      <c r="C22" s="39">
        <v>0</v>
      </c>
      <c r="D22" s="45">
        <v>0</v>
      </c>
      <c r="E22" s="40">
        <v>0</v>
      </c>
      <c r="F22" s="44">
        <v>0</v>
      </c>
      <c r="G22" s="39">
        <f t="shared" si="1"/>
        <v>0</v>
      </c>
      <c r="H22" s="39">
        <v>0</v>
      </c>
      <c r="I22" s="39">
        <f t="shared" si="3"/>
        <v>0</v>
      </c>
      <c r="J22" s="39">
        <v>0</v>
      </c>
      <c r="K22" s="73">
        <v>0</v>
      </c>
      <c r="L22" s="46">
        <f>F22-K23</f>
        <v>-13146.3</v>
      </c>
      <c r="M22" s="42">
        <v>0</v>
      </c>
      <c r="N22" s="115">
        <v>0</v>
      </c>
      <c r="O22" s="86"/>
      <c r="P22" s="13" t="e">
        <f>F22+Лист1!#REF!</f>
        <v>#REF!</v>
      </c>
      <c r="Q22" s="14"/>
    </row>
    <row r="23" spans="1:17" ht="18.75" customHeight="1">
      <c r="A23" s="97">
        <v>1332.9000000000015</v>
      </c>
      <c r="B23" s="77" t="s">
        <v>12</v>
      </c>
      <c r="C23" s="39">
        <v>20136.4</v>
      </c>
      <c r="D23" s="45">
        <v>6612.9</v>
      </c>
      <c r="E23" s="40">
        <v>6612.9</v>
      </c>
      <c r="F23" s="44">
        <v>7128.3</v>
      </c>
      <c r="G23" s="39">
        <f t="shared" si="1"/>
        <v>515.4000000000005</v>
      </c>
      <c r="H23" s="39">
        <f t="shared" si="2"/>
        <v>107.79385746041828</v>
      </c>
      <c r="I23" s="39">
        <f t="shared" si="3"/>
        <v>515.4000000000005</v>
      </c>
      <c r="J23" s="39">
        <f t="shared" si="4"/>
        <v>107.79385746041828</v>
      </c>
      <c r="K23" s="73">
        <v>13146.3</v>
      </c>
      <c r="L23" s="46">
        <f>F23-K25</f>
        <v>5569.5</v>
      </c>
      <c r="M23" s="42">
        <f t="shared" si="0"/>
        <v>54.22286118527647</v>
      </c>
      <c r="N23" s="115">
        <v>0</v>
      </c>
      <c r="O23" s="86">
        <v>724.8</v>
      </c>
      <c r="P23" s="13" t="e">
        <f>F23+Лист1!#REF!</f>
        <v>#REF!</v>
      </c>
      <c r="Q23" s="14"/>
    </row>
    <row r="24" spans="1:17" ht="30" customHeight="1">
      <c r="A24" s="97">
        <v>236.70000000000027</v>
      </c>
      <c r="B24" s="77" t="s">
        <v>32</v>
      </c>
      <c r="C24" s="39">
        <v>3002.1</v>
      </c>
      <c r="D24" s="45">
        <v>2899.6</v>
      </c>
      <c r="E24" s="40">
        <v>2174.7</v>
      </c>
      <c r="F24" s="44">
        <v>2044.5</v>
      </c>
      <c r="G24" s="39">
        <f t="shared" si="1"/>
        <v>-130.19999999999982</v>
      </c>
      <c r="H24" s="39">
        <f t="shared" si="2"/>
        <v>94.01296730583529</v>
      </c>
      <c r="I24" s="39">
        <f t="shared" si="3"/>
        <v>-855.0999999999999</v>
      </c>
      <c r="J24" s="39">
        <f t="shared" si="4"/>
        <v>70.50972547937647</v>
      </c>
      <c r="K24" s="73">
        <v>2241.7</v>
      </c>
      <c r="L24" s="46">
        <f>F24-K26</f>
        <v>2026.7</v>
      </c>
      <c r="M24" s="42">
        <f t="shared" si="0"/>
        <v>91.20310478654594</v>
      </c>
      <c r="N24" s="115">
        <v>241.6</v>
      </c>
      <c r="O24" s="86"/>
      <c r="P24" s="13" t="e">
        <f>F24+Лист1!#REF!</f>
        <v>#REF!</v>
      </c>
      <c r="Q24" s="14"/>
    </row>
    <row r="25" spans="1:17" ht="16.5" customHeight="1">
      <c r="A25" s="97">
        <v>146.5</v>
      </c>
      <c r="B25" s="77" t="s">
        <v>16</v>
      </c>
      <c r="C25" s="39">
        <v>2255</v>
      </c>
      <c r="D25" s="45">
        <v>2303.8</v>
      </c>
      <c r="E25" s="40">
        <v>1550</v>
      </c>
      <c r="F25" s="44">
        <v>1636.7</v>
      </c>
      <c r="G25" s="39">
        <f t="shared" si="1"/>
        <v>86.70000000000005</v>
      </c>
      <c r="H25" s="39">
        <f t="shared" si="2"/>
        <v>105.59354838709677</v>
      </c>
      <c r="I25" s="39">
        <f t="shared" si="3"/>
        <v>-667.1000000000001</v>
      </c>
      <c r="J25" s="39">
        <f t="shared" si="4"/>
        <v>71.0434933587985</v>
      </c>
      <c r="K25" s="73">
        <v>1558.8</v>
      </c>
      <c r="L25" s="46">
        <f>F25-K27</f>
        <v>-161.29999999999995</v>
      </c>
      <c r="M25" s="42">
        <f t="shared" si="0"/>
        <v>104.99743392353093</v>
      </c>
      <c r="N25" s="115">
        <v>250</v>
      </c>
      <c r="O25" s="86">
        <v>100</v>
      </c>
      <c r="P25" s="13" t="e">
        <f>F25+Лист1!#REF!</f>
        <v>#REF!</v>
      </c>
      <c r="Q25" s="14"/>
    </row>
    <row r="26" spans="1:17" ht="29.25" customHeight="1">
      <c r="A26" s="97">
        <v>0</v>
      </c>
      <c r="B26" s="77" t="s">
        <v>17</v>
      </c>
      <c r="C26" s="39">
        <v>17.8</v>
      </c>
      <c r="D26" s="45">
        <v>17.8</v>
      </c>
      <c r="E26" s="40">
        <v>17.8</v>
      </c>
      <c r="F26" s="44">
        <v>2.6</v>
      </c>
      <c r="G26" s="39">
        <f t="shared" si="1"/>
        <v>-15.200000000000001</v>
      </c>
      <c r="H26" s="39">
        <v>0</v>
      </c>
      <c r="I26" s="39">
        <f t="shared" si="3"/>
        <v>-15.200000000000001</v>
      </c>
      <c r="J26" s="39">
        <f t="shared" si="4"/>
        <v>14.606741573033707</v>
      </c>
      <c r="K26" s="73">
        <v>17.8</v>
      </c>
      <c r="L26" s="46">
        <f t="shared" si="5"/>
        <v>-15.200000000000001</v>
      </c>
      <c r="M26" s="42">
        <v>0</v>
      </c>
      <c r="N26" s="115">
        <v>0</v>
      </c>
      <c r="O26" s="86"/>
      <c r="P26" s="13" t="e">
        <f>F26+Лист1!#REF!</f>
        <v>#REF!</v>
      </c>
      <c r="Q26" s="14"/>
    </row>
    <row r="27" spans="1:17" ht="26.25" customHeight="1">
      <c r="A27" s="97">
        <v>129</v>
      </c>
      <c r="B27" s="77" t="s">
        <v>30</v>
      </c>
      <c r="C27" s="39">
        <v>2717.8</v>
      </c>
      <c r="D27" s="45">
        <v>2662.5</v>
      </c>
      <c r="E27" s="40">
        <v>1996.9</v>
      </c>
      <c r="F27" s="44">
        <v>1668.1</v>
      </c>
      <c r="G27" s="39">
        <f t="shared" si="1"/>
        <v>-328.8000000000002</v>
      </c>
      <c r="H27" s="39">
        <f t="shared" si="2"/>
        <v>83.53447844158445</v>
      </c>
      <c r="I27" s="39">
        <f t="shared" si="3"/>
        <v>-994.4000000000001</v>
      </c>
      <c r="J27" s="39">
        <f t="shared" si="4"/>
        <v>62.65164319248826</v>
      </c>
      <c r="K27" s="73">
        <v>1798</v>
      </c>
      <c r="L27" s="46">
        <f t="shared" si="5"/>
        <v>-129.9000000000001</v>
      </c>
      <c r="M27" s="42">
        <f t="shared" si="0"/>
        <v>92.77530589543937</v>
      </c>
      <c r="N27" s="115">
        <v>221.9</v>
      </c>
      <c r="O27" s="86"/>
      <c r="P27" s="13" t="e">
        <f>F27+Лист1!#REF!</f>
        <v>#REF!</v>
      </c>
      <c r="Q27" s="14"/>
    </row>
    <row r="28" spans="1:17" ht="18.75" customHeight="1">
      <c r="A28" s="97">
        <v>481.1999999999998</v>
      </c>
      <c r="B28" s="83" t="s">
        <v>19</v>
      </c>
      <c r="C28" s="39">
        <v>5680</v>
      </c>
      <c r="D28" s="45">
        <v>4711.7</v>
      </c>
      <c r="E28" s="40">
        <v>3362.1</v>
      </c>
      <c r="F28" s="44">
        <v>3720.8</v>
      </c>
      <c r="G28" s="39">
        <f t="shared" si="1"/>
        <v>358.7000000000003</v>
      </c>
      <c r="H28" s="39">
        <f t="shared" si="2"/>
        <v>110.66892715862112</v>
      </c>
      <c r="I28" s="39">
        <f t="shared" si="3"/>
        <v>-990.8999999999996</v>
      </c>
      <c r="J28" s="39">
        <f t="shared" si="4"/>
        <v>78.96937411125496</v>
      </c>
      <c r="K28" s="73">
        <v>3625.3</v>
      </c>
      <c r="L28" s="46">
        <f t="shared" si="5"/>
        <v>95.5</v>
      </c>
      <c r="M28" s="42">
        <f t="shared" si="0"/>
        <v>102.6342647505034</v>
      </c>
      <c r="N28" s="115">
        <v>440.6</v>
      </c>
      <c r="O28" s="86">
        <v>300.2</v>
      </c>
      <c r="P28" s="13" t="e">
        <f>F28+Лист1!#REF!</f>
        <v>#REF!</v>
      </c>
      <c r="Q28" s="14"/>
    </row>
    <row r="29" spans="1:17" ht="11.25" customHeight="1">
      <c r="A29" s="97">
        <v>0</v>
      </c>
      <c r="B29" s="83" t="s">
        <v>13</v>
      </c>
      <c r="C29" s="39">
        <v>0</v>
      </c>
      <c r="D29" s="45"/>
      <c r="E29" s="40">
        <v>0</v>
      </c>
      <c r="F29" s="44">
        <v>0</v>
      </c>
      <c r="G29" s="39">
        <f t="shared" si="1"/>
        <v>0</v>
      </c>
      <c r="H29" s="39">
        <v>0</v>
      </c>
      <c r="I29" s="39">
        <f t="shared" si="3"/>
        <v>0</v>
      </c>
      <c r="J29" s="39">
        <v>0</v>
      </c>
      <c r="K29" s="73">
        <v>0</v>
      </c>
      <c r="L29" s="46">
        <f t="shared" si="5"/>
        <v>0</v>
      </c>
      <c r="M29" s="42">
        <v>0</v>
      </c>
      <c r="N29" s="115">
        <v>0</v>
      </c>
      <c r="O29" s="86"/>
      <c r="P29" s="13" t="e">
        <f>F29+Лист1!#REF!</f>
        <v>#REF!</v>
      </c>
      <c r="Q29" s="14"/>
    </row>
    <row r="30" spans="1:17" ht="19.5" customHeight="1">
      <c r="A30" s="97">
        <v>316.5999999999999</v>
      </c>
      <c r="B30" s="83" t="s">
        <v>27</v>
      </c>
      <c r="C30" s="39">
        <v>3264.6</v>
      </c>
      <c r="D30" s="45">
        <v>1774</v>
      </c>
      <c r="E30" s="40">
        <v>1330.5</v>
      </c>
      <c r="F30" s="44">
        <v>1480.3</v>
      </c>
      <c r="G30" s="39">
        <f t="shared" si="1"/>
        <v>149.79999999999995</v>
      </c>
      <c r="H30" s="39">
        <f t="shared" si="2"/>
        <v>111.25892521608418</v>
      </c>
      <c r="I30" s="39">
        <f t="shared" si="3"/>
        <v>-293.70000000000005</v>
      </c>
      <c r="J30" s="39">
        <f t="shared" si="4"/>
        <v>83.44419391206314</v>
      </c>
      <c r="K30" s="73">
        <v>2499.1</v>
      </c>
      <c r="L30" s="46">
        <f t="shared" si="5"/>
        <v>-1018.8</v>
      </c>
      <c r="M30" s="42">
        <f t="shared" si="0"/>
        <v>59.23332399663879</v>
      </c>
      <c r="N30" s="115">
        <v>443.5</v>
      </c>
      <c r="O30" s="86"/>
      <c r="P30" s="13" t="e">
        <f>F30+Лист1!#REF!</f>
        <v>#REF!</v>
      </c>
      <c r="Q30" s="14"/>
    </row>
    <row r="31" spans="1:17" ht="12" customHeight="1">
      <c r="A31" s="97">
        <v>0</v>
      </c>
      <c r="B31" s="83" t="s">
        <v>47</v>
      </c>
      <c r="C31" s="39">
        <v>0</v>
      </c>
      <c r="D31" s="45">
        <v>0</v>
      </c>
      <c r="E31" s="40">
        <v>0</v>
      </c>
      <c r="F31" s="44">
        <v>0</v>
      </c>
      <c r="G31" s="39">
        <f t="shared" si="1"/>
        <v>0</v>
      </c>
      <c r="H31" s="39">
        <v>0</v>
      </c>
      <c r="I31" s="39">
        <f t="shared" si="3"/>
        <v>0</v>
      </c>
      <c r="J31" s="39">
        <v>0</v>
      </c>
      <c r="K31" s="73">
        <v>0</v>
      </c>
      <c r="L31" s="46">
        <f t="shared" si="5"/>
        <v>0</v>
      </c>
      <c r="M31" s="42">
        <v>0</v>
      </c>
      <c r="N31" s="115">
        <v>0</v>
      </c>
      <c r="O31" s="86"/>
      <c r="P31" s="13" t="e">
        <f>F31+Лист1!#REF!</f>
        <v>#REF!</v>
      </c>
      <c r="Q31" s="14"/>
    </row>
    <row r="32" spans="1:17" ht="26.25" customHeight="1" thickBot="1">
      <c r="A32" s="99">
        <v>0</v>
      </c>
      <c r="B32" s="100" t="s">
        <v>34</v>
      </c>
      <c r="C32" s="101">
        <v>0</v>
      </c>
      <c r="D32" s="102">
        <v>0</v>
      </c>
      <c r="E32" s="103">
        <v>0</v>
      </c>
      <c r="F32" s="98">
        <v>0</v>
      </c>
      <c r="G32" s="101">
        <f>F32-E32</f>
        <v>0</v>
      </c>
      <c r="H32" s="101">
        <v>0</v>
      </c>
      <c r="I32" s="101">
        <f>F32-D32</f>
        <v>0</v>
      </c>
      <c r="J32" s="101">
        <v>0</v>
      </c>
      <c r="K32" s="104"/>
      <c r="L32" s="105">
        <f t="shared" si="5"/>
        <v>0</v>
      </c>
      <c r="M32" s="106">
        <v>0</v>
      </c>
      <c r="N32" s="116">
        <v>0</v>
      </c>
      <c r="O32" s="86"/>
      <c r="P32" s="13" t="e">
        <f>F32+Лист1!#REF!</f>
        <v>#REF!</v>
      </c>
      <c r="Q32" s="14"/>
    </row>
    <row r="33" spans="1:21" s="18" customFormat="1" ht="13.5" customHeight="1" thickBot="1">
      <c r="A33" s="107">
        <f>SUM(A6:A32)</f>
        <v>51806.69999999998</v>
      </c>
      <c r="B33" s="108" t="s">
        <v>14</v>
      </c>
      <c r="C33" s="109">
        <f>SUM(C6:C32)</f>
        <v>432514.2</v>
      </c>
      <c r="D33" s="110">
        <f>SUM(D6:D32)</f>
        <v>445512.8</v>
      </c>
      <c r="E33" s="110">
        <f>SUM(E6:E32)</f>
        <v>295725.60000000003</v>
      </c>
      <c r="F33" s="110">
        <f aca="true" t="shared" si="6" ref="F33:Q33">SUM(F6:F32)</f>
        <v>304860.29999999993</v>
      </c>
      <c r="G33" s="110">
        <f t="shared" si="6"/>
        <v>9134.699999999972</v>
      </c>
      <c r="H33" s="110">
        <f t="shared" si="6"/>
        <v>1985.463510244966</v>
      </c>
      <c r="I33" s="110">
        <f t="shared" si="6"/>
        <v>-140652.5000000001</v>
      </c>
      <c r="J33" s="110">
        <f t="shared" si="6"/>
        <v>1327.1267433515532</v>
      </c>
      <c r="K33" s="110">
        <f t="shared" si="6"/>
        <v>287403.6</v>
      </c>
      <c r="L33" s="110">
        <f t="shared" si="6"/>
        <v>16227.499999999978</v>
      </c>
      <c r="M33" s="110">
        <f t="shared" si="6"/>
        <v>2190.813085521744</v>
      </c>
      <c r="N33" s="117">
        <f t="shared" si="6"/>
        <v>55516.69999999999</v>
      </c>
      <c r="O33" s="87">
        <f t="shared" si="6"/>
        <v>48724.19567430402</v>
      </c>
      <c r="P33" s="29" t="e">
        <f t="shared" si="6"/>
        <v>#REF!</v>
      </c>
      <c r="Q33" s="29">
        <f t="shared" si="6"/>
        <v>0</v>
      </c>
      <c r="S33"/>
      <c r="T33"/>
      <c r="U33"/>
    </row>
    <row r="34" spans="1:21" s="9" customFormat="1" ht="12.75">
      <c r="A34" s="47"/>
      <c r="B34" s="48"/>
      <c r="C34" s="139" t="s">
        <v>22</v>
      </c>
      <c r="D34" s="139"/>
      <c r="E34" s="139"/>
      <c r="F34" s="49">
        <v>6</v>
      </c>
      <c r="G34" s="49">
        <f>G6+G7+G8+G9+G10+G11+G12+G13+G14+G15+G16+G19+G20+G28+G30</f>
        <v>7290.099999999972</v>
      </c>
      <c r="H34" s="50"/>
      <c r="I34" s="50"/>
      <c r="J34" s="50"/>
      <c r="K34" s="51"/>
      <c r="L34" s="52"/>
      <c r="M34" s="53"/>
      <c r="N34" s="118"/>
      <c r="O34" s="11"/>
      <c r="P34" s="11"/>
      <c r="Q34" s="11"/>
      <c r="S34"/>
      <c r="T34"/>
      <c r="U34"/>
    </row>
    <row r="35" spans="1:14" s="9" customFormat="1" ht="12">
      <c r="A35" s="134" t="s">
        <v>46</v>
      </c>
      <c r="B35" s="134"/>
      <c r="C35" s="134" t="s">
        <v>23</v>
      </c>
      <c r="D35" s="134"/>
      <c r="E35" s="134"/>
      <c r="F35" s="49">
        <f>F17+F18+F23+F25+F31</f>
        <v>21865.5</v>
      </c>
      <c r="G35" s="49"/>
      <c r="H35" s="54"/>
      <c r="I35" s="55"/>
      <c r="J35" s="55"/>
      <c r="K35" s="37"/>
      <c r="L35" s="56"/>
      <c r="M35" s="57"/>
      <c r="N35" s="118"/>
    </row>
    <row r="36" spans="1:14" s="9" customFormat="1" ht="12">
      <c r="A36" s="36"/>
      <c r="B36" s="58"/>
      <c r="C36" s="140" t="s">
        <v>26</v>
      </c>
      <c r="D36" s="140"/>
      <c r="E36" s="140"/>
      <c r="F36" s="140"/>
      <c r="G36" s="59">
        <f>G27</f>
        <v>-328.8000000000002</v>
      </c>
      <c r="H36" s="60"/>
      <c r="I36" s="60"/>
      <c r="J36" s="60"/>
      <c r="K36" s="61"/>
      <c r="L36" s="58"/>
      <c r="M36" s="60"/>
      <c r="N36" s="112"/>
    </row>
    <row r="37" spans="3:10" ht="12.75">
      <c r="C37" s="135"/>
      <c r="D37" s="135"/>
      <c r="E37" s="135"/>
      <c r="F37" s="135"/>
      <c r="G37" s="64"/>
      <c r="I37" s="65"/>
      <c r="J37" s="65"/>
    </row>
    <row r="38" spans="7:16" ht="12.75">
      <c r="G38" s="65"/>
      <c r="P38" s="15"/>
    </row>
    <row r="39" ht="12.75">
      <c r="F39" s="68"/>
    </row>
    <row r="40" spans="6:15" ht="12.75">
      <c r="F40" s="68"/>
      <c r="O40" s="9">
        <v>32923.50802887226</v>
      </c>
    </row>
    <row r="41" ht="12.75">
      <c r="F41" s="68"/>
    </row>
    <row r="42" ht="12.75">
      <c r="P42" s="15"/>
    </row>
  </sheetData>
  <sheetProtection/>
  <mergeCells count="22">
    <mergeCell ref="A35:B35"/>
    <mergeCell ref="C37:F37"/>
    <mergeCell ref="M4:M5"/>
    <mergeCell ref="N4:N5"/>
    <mergeCell ref="O4:O5"/>
    <mergeCell ref="C34:E34"/>
    <mergeCell ref="C35:E35"/>
    <mergeCell ref="C36:F36"/>
    <mergeCell ref="G4:G5"/>
    <mergeCell ref="H4:H5"/>
    <mergeCell ref="I4:I5"/>
    <mergeCell ref="J4:J5"/>
    <mergeCell ref="K4:K5"/>
    <mergeCell ref="L4:L5"/>
    <mergeCell ref="B1:M1"/>
    <mergeCell ref="C3:I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2.625" style="0" customWidth="1"/>
    <col min="2" max="5" width="12.00390625" style="23" customWidth="1"/>
    <col min="6" max="6" width="12.375" style="24" customWidth="1"/>
    <col min="7" max="7" width="12.375" style="28" customWidth="1"/>
    <col min="8" max="8" width="11.125" style="0" customWidth="1"/>
  </cols>
  <sheetData>
    <row r="1" spans="1:8" ht="24" customHeight="1">
      <c r="A1" s="142"/>
      <c r="B1" s="146" t="s">
        <v>38</v>
      </c>
      <c r="C1" s="146" t="s">
        <v>39</v>
      </c>
      <c r="D1" s="146" t="s">
        <v>41</v>
      </c>
      <c r="E1" s="146" t="s">
        <v>43</v>
      </c>
      <c r="F1" s="144" t="s">
        <v>40</v>
      </c>
      <c r="G1" s="141" t="s">
        <v>42</v>
      </c>
      <c r="H1" s="141" t="s">
        <v>44</v>
      </c>
    </row>
    <row r="2" spans="1:8" ht="24" customHeight="1" thickBot="1">
      <c r="A2" s="143"/>
      <c r="B2" s="147"/>
      <c r="C2" s="147"/>
      <c r="D2" s="147"/>
      <c r="E2" s="147"/>
      <c r="F2" s="145"/>
      <c r="G2" s="141"/>
      <c r="H2" s="141"/>
    </row>
    <row r="3" spans="1:8" ht="15.75">
      <c r="A3" s="1" t="s">
        <v>2</v>
      </c>
      <c r="B3" s="19">
        <v>87453.1</v>
      </c>
      <c r="C3" s="19">
        <v>107072.3</v>
      </c>
      <c r="D3" s="19">
        <v>128301.7</v>
      </c>
      <c r="E3" s="19">
        <v>149913.6</v>
      </c>
      <c r="F3" s="20">
        <f>C3-B3</f>
        <v>19619.199999999997</v>
      </c>
      <c r="G3" s="26">
        <f>D3-C3</f>
        <v>21229.399999999994</v>
      </c>
      <c r="H3" s="26">
        <f>E3-D3</f>
        <v>21611.90000000001</v>
      </c>
    </row>
    <row r="4" spans="1:8" ht="15.75">
      <c r="A4" s="1" t="s">
        <v>28</v>
      </c>
      <c r="B4" s="21">
        <v>3478.3</v>
      </c>
      <c r="C4" s="21">
        <v>4193.7</v>
      </c>
      <c r="D4" s="21">
        <v>5057.9</v>
      </c>
      <c r="E4" s="21">
        <v>5866</v>
      </c>
      <c r="F4" s="20">
        <f aca="true" t="shared" si="0" ref="F4:F29">C4-B4</f>
        <v>715.3999999999996</v>
      </c>
      <c r="G4" s="26">
        <f aca="true" t="shared" si="1" ref="G4:G28">D4-C4</f>
        <v>864.1999999999998</v>
      </c>
      <c r="H4" s="26">
        <f aca="true" t="shared" si="2" ref="H4:H28">E4-D4</f>
        <v>808.1000000000004</v>
      </c>
    </row>
    <row r="5" spans="1:8" ht="24">
      <c r="A5" s="2" t="s">
        <v>25</v>
      </c>
      <c r="B5" s="21">
        <v>0</v>
      </c>
      <c r="C5" s="21">
        <v>0</v>
      </c>
      <c r="D5" s="21"/>
      <c r="E5" s="21"/>
      <c r="F5" s="20">
        <f t="shared" si="0"/>
        <v>0</v>
      </c>
      <c r="G5" s="26">
        <f t="shared" si="1"/>
        <v>0</v>
      </c>
      <c r="H5" s="26">
        <f t="shared" si="2"/>
        <v>0</v>
      </c>
    </row>
    <row r="6" spans="1:8" ht="36">
      <c r="A6" s="2" t="s">
        <v>31</v>
      </c>
      <c r="B6" s="21">
        <v>95.1</v>
      </c>
      <c r="C6" s="21">
        <v>109.5</v>
      </c>
      <c r="D6" s="21">
        <v>130.1</v>
      </c>
      <c r="E6" s="21">
        <v>196.6</v>
      </c>
      <c r="F6" s="20">
        <f t="shared" si="0"/>
        <v>14.400000000000006</v>
      </c>
      <c r="G6" s="26">
        <f t="shared" si="1"/>
        <v>20.599999999999994</v>
      </c>
      <c r="H6" s="26">
        <f t="shared" si="2"/>
        <v>66.5</v>
      </c>
    </row>
    <row r="7" spans="1:8" ht="15.75">
      <c r="A7" s="3" t="s">
        <v>3</v>
      </c>
      <c r="B7" s="21">
        <v>20838.2</v>
      </c>
      <c r="C7" s="21">
        <v>21573.5</v>
      </c>
      <c r="D7" s="21">
        <v>29263.8</v>
      </c>
      <c r="E7" s="21">
        <v>30066.5</v>
      </c>
      <c r="F7" s="20">
        <f t="shared" si="0"/>
        <v>735.2999999999993</v>
      </c>
      <c r="G7" s="26">
        <f t="shared" si="1"/>
        <v>7690.299999999999</v>
      </c>
      <c r="H7" s="26">
        <f t="shared" si="2"/>
        <v>802.7000000000007</v>
      </c>
    </row>
    <row r="8" spans="1:8" ht="15.75">
      <c r="A8" s="1" t="s">
        <v>4</v>
      </c>
      <c r="B8" s="21">
        <v>243</v>
      </c>
      <c r="C8" s="21">
        <v>288.7</v>
      </c>
      <c r="D8" s="21">
        <v>156.9</v>
      </c>
      <c r="E8" s="21">
        <v>157.6</v>
      </c>
      <c r="F8" s="20">
        <f t="shared" si="0"/>
        <v>45.69999999999999</v>
      </c>
      <c r="G8" s="26">
        <f t="shared" si="1"/>
        <v>-131.79999999999998</v>
      </c>
      <c r="H8" s="26">
        <f t="shared" si="2"/>
        <v>0.6999999999999886</v>
      </c>
    </row>
    <row r="9" spans="1:8" ht="24">
      <c r="A9" s="3" t="s">
        <v>18</v>
      </c>
      <c r="B9" s="21">
        <v>346.4</v>
      </c>
      <c r="C9" s="21">
        <v>459.1</v>
      </c>
      <c r="D9" s="21">
        <v>812.5</v>
      </c>
      <c r="E9" s="21">
        <v>1290.8</v>
      </c>
      <c r="F9" s="20">
        <f t="shared" si="0"/>
        <v>112.70000000000005</v>
      </c>
      <c r="G9" s="26">
        <f t="shared" si="1"/>
        <v>353.4</v>
      </c>
      <c r="H9" s="26">
        <f t="shared" si="2"/>
        <v>478.29999999999995</v>
      </c>
    </row>
    <row r="10" spans="1:8" ht="24">
      <c r="A10" s="4" t="s">
        <v>15</v>
      </c>
      <c r="B10" s="21">
        <v>0</v>
      </c>
      <c r="C10" s="21">
        <v>0</v>
      </c>
      <c r="D10" s="21"/>
      <c r="E10" s="21"/>
      <c r="F10" s="20">
        <f t="shared" si="0"/>
        <v>0</v>
      </c>
      <c r="G10" s="26">
        <f t="shared" si="1"/>
        <v>0</v>
      </c>
      <c r="H10" s="26">
        <f t="shared" si="2"/>
        <v>0</v>
      </c>
    </row>
    <row r="11" spans="1:8" ht="15.75">
      <c r="A11" s="1" t="s">
        <v>5</v>
      </c>
      <c r="B11" s="21">
        <v>23503.2</v>
      </c>
      <c r="C11" s="21">
        <v>23785.6</v>
      </c>
      <c r="D11" s="21">
        <v>32168.7</v>
      </c>
      <c r="E11" s="21">
        <v>33490.3</v>
      </c>
      <c r="F11" s="20">
        <f t="shared" si="0"/>
        <v>282.3999999999978</v>
      </c>
      <c r="G11" s="26">
        <f t="shared" si="1"/>
        <v>8383.100000000002</v>
      </c>
      <c r="H11" s="26">
        <f t="shared" si="2"/>
        <v>1321.6000000000022</v>
      </c>
    </row>
    <row r="12" spans="1:8" ht="15.75">
      <c r="A12" s="1" t="s">
        <v>6</v>
      </c>
      <c r="B12" s="21">
        <v>2181.9</v>
      </c>
      <c r="C12" s="21">
        <v>2760.3</v>
      </c>
      <c r="D12" s="21">
        <v>3225.3</v>
      </c>
      <c r="E12" s="21">
        <v>3783.9</v>
      </c>
      <c r="F12" s="20">
        <f t="shared" si="0"/>
        <v>578.4000000000001</v>
      </c>
      <c r="G12" s="26">
        <f t="shared" si="1"/>
        <v>465</v>
      </c>
      <c r="H12" s="26">
        <f t="shared" si="2"/>
        <v>558.5999999999999</v>
      </c>
    </row>
    <row r="13" spans="1:8" ht="24">
      <c r="A13" s="5" t="s">
        <v>7</v>
      </c>
      <c r="B13" s="21">
        <v>0</v>
      </c>
      <c r="C13" s="21">
        <v>0</v>
      </c>
      <c r="D13" s="21"/>
      <c r="E13" s="21"/>
      <c r="F13" s="20">
        <f t="shared" si="0"/>
        <v>0</v>
      </c>
      <c r="G13" s="26">
        <f t="shared" si="1"/>
        <v>0</v>
      </c>
      <c r="H13" s="26">
        <f t="shared" si="2"/>
        <v>0</v>
      </c>
    </row>
    <row r="14" spans="1:8" ht="15.75">
      <c r="A14" s="1" t="s">
        <v>8</v>
      </c>
      <c r="B14" s="21">
        <v>2175.7</v>
      </c>
      <c r="C14" s="21">
        <v>2547</v>
      </c>
      <c r="D14" s="21">
        <v>2966.3</v>
      </c>
      <c r="E14" s="21">
        <v>3349.3</v>
      </c>
      <c r="F14" s="20">
        <f t="shared" si="0"/>
        <v>371.3000000000002</v>
      </c>
      <c r="G14" s="26">
        <f t="shared" si="1"/>
        <v>419.3000000000002</v>
      </c>
      <c r="H14" s="26">
        <f t="shared" si="2"/>
        <v>383</v>
      </c>
    </row>
    <row r="15" spans="1:8" ht="15.75">
      <c r="A15" s="1" t="s">
        <v>9</v>
      </c>
      <c r="B15" s="21">
        <v>4283.6</v>
      </c>
      <c r="C15" s="21">
        <v>5628.3</v>
      </c>
      <c r="D15" s="21">
        <v>7154.1</v>
      </c>
      <c r="E15" s="21">
        <v>8469.1</v>
      </c>
      <c r="F15" s="20">
        <f t="shared" si="0"/>
        <v>1344.6999999999998</v>
      </c>
      <c r="G15" s="26">
        <f t="shared" si="1"/>
        <v>1525.8000000000002</v>
      </c>
      <c r="H15" s="26">
        <f t="shared" si="2"/>
        <v>1315</v>
      </c>
    </row>
    <row r="16" spans="1:8" ht="24">
      <c r="A16" s="3" t="s">
        <v>10</v>
      </c>
      <c r="B16" s="21">
        <v>76</v>
      </c>
      <c r="C16" s="21">
        <v>206</v>
      </c>
      <c r="D16" s="21">
        <v>336</v>
      </c>
      <c r="E16" s="21">
        <v>486</v>
      </c>
      <c r="F16" s="20">
        <f t="shared" si="0"/>
        <v>130</v>
      </c>
      <c r="G16" s="26">
        <f t="shared" si="1"/>
        <v>130</v>
      </c>
      <c r="H16" s="26">
        <f t="shared" si="2"/>
        <v>150</v>
      </c>
    </row>
    <row r="17" spans="1:8" ht="24">
      <c r="A17" s="3" t="s">
        <v>11</v>
      </c>
      <c r="B17" s="21">
        <v>1288.6</v>
      </c>
      <c r="C17" s="21">
        <v>1288.6</v>
      </c>
      <c r="D17" s="21">
        <v>1496.3</v>
      </c>
      <c r="E17" s="21">
        <v>1499</v>
      </c>
      <c r="F17" s="20">
        <f t="shared" si="0"/>
        <v>0</v>
      </c>
      <c r="G17" s="26">
        <f t="shared" si="1"/>
        <v>207.70000000000005</v>
      </c>
      <c r="H17" s="26">
        <f t="shared" si="2"/>
        <v>2.7000000000000455</v>
      </c>
    </row>
    <row r="18" spans="1:8" ht="15.75">
      <c r="A18" s="6" t="s">
        <v>21</v>
      </c>
      <c r="B18" s="21">
        <v>0</v>
      </c>
      <c r="C18" s="21">
        <v>0</v>
      </c>
      <c r="D18" s="21"/>
      <c r="E18" s="21"/>
      <c r="F18" s="20">
        <f t="shared" si="0"/>
        <v>0</v>
      </c>
      <c r="G18" s="26">
        <f t="shared" si="1"/>
        <v>0</v>
      </c>
      <c r="H18" s="26">
        <f t="shared" si="2"/>
        <v>0</v>
      </c>
    </row>
    <row r="19" spans="1:8" ht="24">
      <c r="A19" s="7" t="s">
        <v>35</v>
      </c>
      <c r="B19" s="21">
        <v>0</v>
      </c>
      <c r="C19" s="21">
        <v>0</v>
      </c>
      <c r="D19" s="21"/>
      <c r="E19" s="21"/>
      <c r="F19" s="20">
        <f t="shared" si="0"/>
        <v>0</v>
      </c>
      <c r="G19" s="26">
        <f t="shared" si="1"/>
        <v>0</v>
      </c>
      <c r="H19" s="26">
        <f t="shared" si="2"/>
        <v>0</v>
      </c>
    </row>
    <row r="20" spans="1:8" ht="15.75">
      <c r="A20" s="3" t="s">
        <v>12</v>
      </c>
      <c r="B20" s="21">
        <v>3844.4</v>
      </c>
      <c r="C20" s="21">
        <v>4644.7</v>
      </c>
      <c r="D20" s="21">
        <v>6494.7</v>
      </c>
      <c r="E20" s="21">
        <v>12129.1</v>
      </c>
      <c r="F20" s="20">
        <f t="shared" si="0"/>
        <v>800.2999999999997</v>
      </c>
      <c r="G20" s="26">
        <f t="shared" si="1"/>
        <v>1850</v>
      </c>
      <c r="H20" s="26">
        <f t="shared" si="2"/>
        <v>5634.400000000001</v>
      </c>
    </row>
    <row r="21" spans="1:8" ht="24">
      <c r="A21" s="3" t="s">
        <v>32</v>
      </c>
      <c r="B21" s="21">
        <v>1244.8</v>
      </c>
      <c r="C21" s="21">
        <v>1528.3</v>
      </c>
      <c r="D21" s="21">
        <v>1687.8</v>
      </c>
      <c r="E21" s="21">
        <v>2027</v>
      </c>
      <c r="F21" s="20">
        <f t="shared" si="0"/>
        <v>283.5</v>
      </c>
      <c r="G21" s="26">
        <f t="shared" si="1"/>
        <v>159.5</v>
      </c>
      <c r="H21" s="26">
        <f t="shared" si="2"/>
        <v>339.20000000000005</v>
      </c>
    </row>
    <row r="22" spans="1:8" ht="24">
      <c r="A22" s="3" t="s">
        <v>16</v>
      </c>
      <c r="B22" s="21">
        <v>984.7</v>
      </c>
      <c r="C22" s="21">
        <v>1151.9</v>
      </c>
      <c r="D22" s="21">
        <v>1267.8</v>
      </c>
      <c r="E22" s="21">
        <v>1536.5</v>
      </c>
      <c r="F22" s="20">
        <f t="shared" si="0"/>
        <v>167.20000000000005</v>
      </c>
      <c r="G22" s="26">
        <f t="shared" si="1"/>
        <v>115.89999999999986</v>
      </c>
      <c r="H22" s="26">
        <f t="shared" si="2"/>
        <v>268.70000000000005</v>
      </c>
    </row>
    <row r="23" spans="1:8" ht="24">
      <c r="A23" s="3" t="s">
        <v>17</v>
      </c>
      <c r="B23" s="21">
        <v>0</v>
      </c>
      <c r="C23" s="21">
        <v>0</v>
      </c>
      <c r="D23" s="21"/>
      <c r="E23" s="21"/>
      <c r="F23" s="20">
        <f t="shared" si="0"/>
        <v>0</v>
      </c>
      <c r="G23" s="26">
        <f t="shared" si="1"/>
        <v>0</v>
      </c>
      <c r="H23" s="26">
        <f t="shared" si="2"/>
        <v>0</v>
      </c>
    </row>
    <row r="24" spans="1:8" ht="24">
      <c r="A24" s="3" t="s">
        <v>30</v>
      </c>
      <c r="B24" s="21">
        <v>749.7</v>
      </c>
      <c r="C24" s="21">
        <v>1266.5</v>
      </c>
      <c r="D24" s="21">
        <v>1447.7</v>
      </c>
      <c r="E24" s="21">
        <v>1509.9</v>
      </c>
      <c r="F24" s="20">
        <f t="shared" si="0"/>
        <v>516.8</v>
      </c>
      <c r="G24" s="26">
        <f t="shared" si="1"/>
        <v>181.20000000000005</v>
      </c>
      <c r="H24" s="26">
        <f t="shared" si="2"/>
        <v>62.200000000000045</v>
      </c>
    </row>
    <row r="25" spans="1:8" ht="24">
      <c r="A25" s="3" t="s">
        <v>19</v>
      </c>
      <c r="B25" s="21">
        <v>1972.1</v>
      </c>
      <c r="C25" s="21">
        <v>2427.8</v>
      </c>
      <c r="D25" s="21">
        <v>2819.4</v>
      </c>
      <c r="E25" s="21">
        <v>3209.1</v>
      </c>
      <c r="F25" s="20">
        <f t="shared" si="0"/>
        <v>455.7000000000003</v>
      </c>
      <c r="G25" s="26">
        <f t="shared" si="1"/>
        <v>391.5999999999999</v>
      </c>
      <c r="H25" s="26">
        <f t="shared" si="2"/>
        <v>389.6999999999998</v>
      </c>
    </row>
    <row r="26" spans="1:8" ht="15.75">
      <c r="A26" s="3" t="s">
        <v>13</v>
      </c>
      <c r="B26" s="21">
        <v>0</v>
      </c>
      <c r="C26" s="21">
        <v>0</v>
      </c>
      <c r="D26" s="21"/>
      <c r="E26" s="21"/>
      <c r="F26" s="20">
        <f t="shared" si="0"/>
        <v>0</v>
      </c>
      <c r="G26" s="26">
        <f t="shared" si="1"/>
        <v>0</v>
      </c>
      <c r="H26" s="26">
        <f t="shared" si="2"/>
        <v>0</v>
      </c>
    </row>
    <row r="27" spans="1:8" ht="15.75">
      <c r="A27" s="3" t="s">
        <v>27</v>
      </c>
      <c r="B27" s="21">
        <v>1542.4</v>
      </c>
      <c r="C27" s="21">
        <v>1722.9</v>
      </c>
      <c r="D27" s="21">
        <v>2251.3</v>
      </c>
      <c r="E27" s="21">
        <v>2363.3</v>
      </c>
      <c r="F27" s="20">
        <f t="shared" si="0"/>
        <v>180.5</v>
      </c>
      <c r="G27" s="26">
        <f t="shared" si="1"/>
        <v>528.4000000000001</v>
      </c>
      <c r="H27" s="26">
        <f t="shared" si="2"/>
        <v>112</v>
      </c>
    </row>
    <row r="28" spans="1:8" ht="15.75">
      <c r="A28" s="3" t="s">
        <v>33</v>
      </c>
      <c r="B28" s="21">
        <v>0</v>
      </c>
      <c r="C28" s="21">
        <v>0</v>
      </c>
      <c r="D28" s="21"/>
      <c r="E28" s="21"/>
      <c r="F28" s="20">
        <f t="shared" si="0"/>
        <v>0</v>
      </c>
      <c r="G28" s="26">
        <f t="shared" si="1"/>
        <v>0</v>
      </c>
      <c r="H28" s="26">
        <f t="shared" si="2"/>
        <v>0</v>
      </c>
    </row>
    <row r="29" spans="2:8" ht="15.75" hidden="1">
      <c r="B29" s="21"/>
      <c r="C29" s="21"/>
      <c r="D29" s="21"/>
      <c r="E29" s="21"/>
      <c r="F29" s="20">
        <f t="shared" si="0"/>
        <v>0</v>
      </c>
      <c r="G29" s="27"/>
      <c r="H29" s="31"/>
    </row>
    <row r="30" spans="1:8" ht="15.75">
      <c r="A30" s="27" t="s">
        <v>45</v>
      </c>
      <c r="B30" s="22">
        <f aca="true" t="shared" si="3" ref="B30:H30">SUM(B3:B29)</f>
        <v>156301.20000000004</v>
      </c>
      <c r="C30" s="22">
        <f t="shared" si="3"/>
        <v>182654.69999999998</v>
      </c>
      <c r="D30" s="22">
        <f t="shared" si="3"/>
        <v>227038.29999999996</v>
      </c>
      <c r="E30" s="22">
        <f t="shared" si="3"/>
        <v>261343.6</v>
      </c>
      <c r="F30" s="22">
        <f t="shared" si="3"/>
        <v>26353.5</v>
      </c>
      <c r="G30" s="25">
        <f t="shared" si="3"/>
        <v>44383.6</v>
      </c>
      <c r="H30" s="25">
        <f t="shared" si="3"/>
        <v>34305.299999999996</v>
      </c>
    </row>
    <row r="34" ht="15.75">
      <c r="E34" s="30"/>
    </row>
  </sheetData>
  <sheetProtection/>
  <mergeCells count="8">
    <mergeCell ref="H1:H2"/>
    <mergeCell ref="A1:A2"/>
    <mergeCell ref="F1:F2"/>
    <mergeCell ref="B1:B2"/>
    <mergeCell ref="C1:C2"/>
    <mergeCell ref="D1:D2"/>
    <mergeCell ref="G1:G2"/>
    <mergeCell ref="E1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Ирина</cp:lastModifiedBy>
  <cp:lastPrinted>2019-10-04T05:36:14Z</cp:lastPrinted>
  <dcterms:created xsi:type="dcterms:W3CDTF">2008-01-22T08:41:08Z</dcterms:created>
  <dcterms:modified xsi:type="dcterms:W3CDTF">2019-10-07T10:30:05Z</dcterms:modified>
  <cp:category/>
  <cp:version/>
  <cp:contentType/>
  <cp:contentStatus/>
</cp:coreProperties>
</file>